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8700" activeTab="0"/>
  </bookViews>
  <sheets>
    <sheet name="bieu 3" sheetId="1" r:id="rId1"/>
  </sheets>
  <definedNames/>
  <calcPr fullCalcOnLoad="1"/>
</workbook>
</file>

<file path=xl/sharedStrings.xml><?xml version="1.0" encoding="utf-8"?>
<sst xmlns="http://schemas.openxmlformats.org/spreadsheetml/2006/main" count="160" uniqueCount="121">
  <si>
    <t>THÔNG BÁO</t>
  </si>
  <si>
    <t>A</t>
  </si>
  <si>
    <t>I</t>
  </si>
  <si>
    <t>II</t>
  </si>
  <si>
    <t>Số thu nộp NSNN</t>
  </si>
  <si>
    <t>III</t>
  </si>
  <si>
    <t>B</t>
  </si>
  <si>
    <t>Chỉ tiêu</t>
  </si>
  <si>
    <t xml:space="preserve">        Biểu số 3</t>
  </si>
  <si>
    <t xml:space="preserve">          Đơn vị tính: Đồng</t>
  </si>
  <si>
    <t>Quyết toán thu</t>
  </si>
  <si>
    <t xml:space="preserve">Thu học phí </t>
  </si>
  <si>
    <t xml:space="preserve">Số liệu báo cáo quyết toán </t>
  </si>
  <si>
    <t xml:space="preserve">Số liệu quyết toán được duyệt </t>
  </si>
  <si>
    <t xml:space="preserve"> - Mục: 6000 Tiền lương </t>
  </si>
  <si>
    <t xml:space="preserve">6003: Lương hợp đồng dài hạn </t>
  </si>
  <si>
    <t>6001 : Lương ngạch bậc</t>
  </si>
  <si>
    <t xml:space="preserve">- Mục: 6100 Phụ cấp lương </t>
  </si>
  <si>
    <t xml:space="preserve">6101: Phụ cấp chúc vụ </t>
  </si>
  <si>
    <t xml:space="preserve">6112: Phụ cấp ưu đãi </t>
  </si>
  <si>
    <t xml:space="preserve">6113: Phụ cấp trách nhiệm </t>
  </si>
  <si>
    <t xml:space="preserve">6115: Phụ cấp thâm niên nghề  </t>
  </si>
  <si>
    <t xml:space="preserve">6117: Phụ cấp thâm niên vượt khung </t>
  </si>
  <si>
    <t xml:space="preserve">6149: Phụ cấp khác </t>
  </si>
  <si>
    <t xml:space="preserve"> -Mục: 6250 Phúc lợi tập thể </t>
  </si>
  <si>
    <t xml:space="preserve">6257; Tiền nước uống </t>
  </si>
  <si>
    <t xml:space="preserve">6301: Bảo hiểm xã hội </t>
  </si>
  <si>
    <t xml:space="preserve">6302: Bảo hiểm y tế </t>
  </si>
  <si>
    <t xml:space="preserve">6303: Kinh phí công đoàn  </t>
  </si>
  <si>
    <t xml:space="preserve">6304: Bảo hiểm thất nghiệp </t>
  </si>
  <si>
    <t xml:space="preserve"> -Mục: 6300 Các khoản đóng góp</t>
  </si>
  <si>
    <t xml:space="preserve">6400: Các khoản thanh toán khác cho cá nhân </t>
  </si>
  <si>
    <t>6404: Chi chênh lệch thu nhập thức tế so với ngạch bậc chức vụ</t>
  </si>
  <si>
    <t xml:space="preserve">6500: Thanh toán dịc vụ công cộng </t>
  </si>
  <si>
    <t xml:space="preserve">6501: Thanh toán tiền điện </t>
  </si>
  <si>
    <t xml:space="preserve">6502: Thanh toán tiền nước </t>
  </si>
  <si>
    <t xml:space="preserve">6504: Thanh toán tiền vệ sinh môi trường </t>
  </si>
  <si>
    <t xml:space="preserve">6550: Vật tư văn phòng </t>
  </si>
  <si>
    <t xml:space="preserve">6551: Văn phòng phẩm </t>
  </si>
  <si>
    <t xml:space="preserve">6552 Công cụ dụng cụ </t>
  </si>
  <si>
    <t xml:space="preserve">6600: Thông tin tuyên truyền liên lạc </t>
  </si>
  <si>
    <t xml:space="preserve">6601: Cước phí điện thoại trong nước </t>
  </si>
  <si>
    <t xml:space="preserve">6612: Sách, báo, tạp chí thư viện </t>
  </si>
  <si>
    <t>6617: Cước phí internet</t>
  </si>
  <si>
    <t xml:space="preserve">6700: Công tác phí </t>
  </si>
  <si>
    <t xml:space="preserve">6701: Tiền tàu xe, vé máy bay </t>
  </si>
  <si>
    <t xml:space="preserve">6702: Phụ cấp lưu trú </t>
  </si>
  <si>
    <t xml:space="preserve">6703: Tiền thuê phòng ngủ </t>
  </si>
  <si>
    <t xml:space="preserve">6704: Khoán công tác phí </t>
  </si>
  <si>
    <t xml:space="preserve">6750: Chi phi thuê mướn </t>
  </si>
  <si>
    <t xml:space="preserve">6757: Thuê lao động trong nước </t>
  </si>
  <si>
    <t>6900: Sửa chữa tài sản phục vụ công tác chuyên môn và duy tu, bảo dưỡng các công trình cơ sở hạ tầng từ kinh phí thường xuyên.</t>
  </si>
  <si>
    <t xml:space="preserve">6912: Thiết bị tin học </t>
  </si>
  <si>
    <t xml:space="preserve">6917: Bảo trì và bảo dưỡng, hoàn thiện phần mềm máy vi tính </t>
  </si>
  <si>
    <t xml:space="preserve">7000: Chi phí nghiệp vụ chuyên môn từng ngành </t>
  </si>
  <si>
    <t xml:space="preserve">7049: Chi phí nghiệp vụ chuyên môn từng ngành </t>
  </si>
  <si>
    <t xml:space="preserve">7750: Chi khác </t>
  </si>
  <si>
    <t xml:space="preserve">9050: Mua sắm tài sản dùng cho công tác chuyên môn </t>
  </si>
  <si>
    <t xml:space="preserve">9062: Thiết bị tin học </t>
  </si>
  <si>
    <t xml:space="preserve">9099: Mua tài sản dùng cho công tác chuyên môn - Tài sản khác </t>
  </si>
  <si>
    <t>Số tt</t>
  </si>
  <si>
    <t>6050 : Tiền công trả cho người LĐ TX  theo HĐ</t>
  </si>
  <si>
    <t>6106: Phụ cấp thêm giờ</t>
  </si>
  <si>
    <t>6615: Thuê bao đường điện thoại</t>
  </si>
  <si>
    <t xml:space="preserve">6799: Chi phí thuê mướn khác </t>
  </si>
  <si>
    <t>7001: Chi mua, hàng hóa VT dùng cho chuyên môn từng ngành.</t>
  </si>
  <si>
    <t>7006: Sách tài liệu dùng công tác CM</t>
  </si>
  <si>
    <t>9057: Nhà cửa</t>
  </si>
  <si>
    <t xml:space="preserve">6599 Vật tư VP khác </t>
  </si>
  <si>
    <t xml:space="preserve"> - Mục: 6050 Tiền công trả cho người LĐ TX  theo HĐ</t>
  </si>
  <si>
    <t>Thủ trưởng đơn vị</t>
  </si>
  <si>
    <t xml:space="preserve"> Thu học phí</t>
  </si>
  <si>
    <t>Tồn năm trước chuyển sang</t>
  </si>
  <si>
    <t>Học phí</t>
  </si>
  <si>
    <t>Nguồn học phí</t>
  </si>
  <si>
    <t xml:space="preserve"> Nguồn học phí để lại theo quy đinh,</t>
  </si>
  <si>
    <t>Nguồn kinh phí chi thường xuyên</t>
  </si>
  <si>
    <t xml:space="preserve">                        Kế Toán</t>
  </si>
  <si>
    <t xml:space="preserve">  Đơn vị:Trường THCS Lê Văn Tám</t>
  </si>
  <si>
    <t xml:space="preserve"> Chương: 622 loại 490 khoản 493</t>
  </si>
  <si>
    <t>Thu tin học</t>
  </si>
  <si>
    <t>6553 Khoán văn phòng phẩm</t>
  </si>
  <si>
    <t>6606: Tuyên truyền</t>
  </si>
  <si>
    <t>6650: Hội nghị</t>
  </si>
  <si>
    <t>6699 : Chi phí hội nghị khác</t>
  </si>
  <si>
    <t>6905 : Trang thiết bị kỹ thuật chuyên dụng</t>
  </si>
  <si>
    <t>6913: Máy phô tô</t>
  </si>
  <si>
    <t>7044: Đồng phục, trang phục</t>
  </si>
  <si>
    <t>7006: Sách, tài liệu chế độ dùng cho công tác chuyên môn của từng nghành ( không phải là TSCĐ )</t>
  </si>
  <si>
    <t xml:space="preserve">7799: Chi các khoản khác </t>
  </si>
  <si>
    <t>6501: Thanh toán tiền điện</t>
  </si>
  <si>
    <t>6907: Nhà cửa</t>
  </si>
  <si>
    <t>6921: Đường điện cấp thoát nước</t>
  </si>
  <si>
    <t>6949: Các tài sản và công trình hạ tầng cơ sở khác</t>
  </si>
  <si>
    <t>7002: Trang thiết bị kỹ thuật chuyên dụng ( không phải là TSCĐ )</t>
  </si>
  <si>
    <t xml:space="preserve">7003: Chi mua,in ấn, phô tô tài liệu chỉ dùng cho chuyên môn của từng nghành </t>
  </si>
  <si>
    <t xml:space="preserve">              Vũ Thị Minh Hải</t>
  </si>
  <si>
    <t>Nguyễn Thị  Nguyệt Quế</t>
  </si>
  <si>
    <t>Kinh phí không thường xuyên</t>
  </si>
  <si>
    <t>7150: Chi về công tác người có công</t>
  </si>
  <si>
    <t>7165: Trợ cấp ưu đãi học tập cho đối tượng chính sách</t>
  </si>
  <si>
    <t xml:space="preserve">7766: Cấp bù học phí cho cơ sở đào tạo theo chế độ </t>
  </si>
  <si>
    <t>Quyết toán chi ngân sách nhà nước(I+II+III )</t>
  </si>
  <si>
    <t>Số thu học phí được để lại chi theo quy định (60% )</t>
  </si>
  <si>
    <t>CÔNG KHAI QUYẾT TOÁN THU - CHI NGUỒN NSNN, NGUỒN KHÁC NĂM 2015</t>
  </si>
  <si>
    <t>Thu tiền xe</t>
  </si>
  <si>
    <t>Thu Ytế</t>
  </si>
  <si>
    <t>Tổng số thu học phí + tin học + tiền xe + tiền y tế</t>
  </si>
  <si>
    <t>6921: Đường điện, cấp thoát nước</t>
  </si>
  <si>
    <t xml:space="preserve">7761: Chi tiếp khách </t>
  </si>
  <si>
    <t>6100: Phụ cấp lương</t>
  </si>
  <si>
    <t>6149: Khác</t>
  </si>
  <si>
    <t>7000:Chi phí nghiệp vụ chuyên môn từng nghành</t>
  </si>
  <si>
    <t>7004: Đồng phục , trang phục</t>
  </si>
  <si>
    <t>800: Chi hỗ trợ giải quyết việc làm</t>
  </si>
  <si>
    <t>8006: Chi sắp xếp lao động khu vực hành chính sự nghiệp</t>
  </si>
  <si>
    <t xml:space="preserve">6400: Thanh toán dịc vụ công cộng </t>
  </si>
  <si>
    <t>6499: Trợ cấp, phụ cấp khác</t>
  </si>
  <si>
    <t>6751: Thuê phương tiện vận chuyển</t>
  </si>
  <si>
    <t>6754: Thuê thiết bị các loại</t>
  </si>
  <si>
    <t>6913: Máy phôtocoppy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</si>
</sst>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36">
    <font>
      <sz val="10"/>
      <name val="Arial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MS Sans Serif"/>
      <family val="2"/>
    </font>
    <font>
      <sz val="12"/>
      <name val="Vni-times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b/>
      <sz val="13"/>
      <name val="Times New Roman"/>
      <family val="1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Alignment="1">
      <alignment/>
    </xf>
    <xf numFmtId="172" fontId="11" fillId="0" borderId="0" xfId="41" applyNumberFormat="1" applyFont="1" applyAlignment="1">
      <alignment/>
    </xf>
    <xf numFmtId="172" fontId="10" fillId="0" borderId="0" xfId="41" applyNumberFormat="1" applyFont="1" applyAlignment="1">
      <alignment/>
    </xf>
    <xf numFmtId="0" fontId="11" fillId="0" borderId="0" xfId="0" applyFont="1" applyAlignment="1">
      <alignment/>
    </xf>
    <xf numFmtId="172" fontId="12" fillId="0" borderId="0" xfId="41" applyNumberFormat="1" applyFont="1" applyAlignment="1">
      <alignment/>
    </xf>
    <xf numFmtId="172" fontId="10" fillId="0" borderId="10" xfId="41" applyNumberFormat="1" applyFont="1" applyBorder="1" applyAlignment="1">
      <alignment horizontal="center"/>
    </xf>
    <xf numFmtId="172" fontId="10" fillId="0" borderId="10" xfId="41" applyNumberFormat="1" applyFont="1" applyBorder="1" applyAlignment="1">
      <alignment horizontal="center" vertical="top" wrapText="1"/>
    </xf>
    <xf numFmtId="172" fontId="14" fillId="0" borderId="0" xfId="41" applyNumberFormat="1" applyFont="1" applyAlignment="1">
      <alignment/>
    </xf>
    <xf numFmtId="0" fontId="14" fillId="0" borderId="0" xfId="0" applyFont="1" applyAlignment="1">
      <alignment/>
    </xf>
    <xf numFmtId="172" fontId="10" fillId="0" borderId="10" xfId="41" applyNumberFormat="1" applyFont="1" applyBorder="1" applyAlignment="1">
      <alignment vertical="top" wrapText="1"/>
    </xf>
    <xf numFmtId="172" fontId="12" fillId="0" borderId="10" xfId="41" applyNumberFormat="1" applyFont="1" applyBorder="1" applyAlignment="1">
      <alignment horizontal="center"/>
    </xf>
    <xf numFmtId="172" fontId="12" fillId="0" borderId="10" xfId="41" applyNumberFormat="1" applyFont="1" applyBorder="1" applyAlignment="1">
      <alignment horizontal="justify" vertical="top" wrapText="1"/>
    </xf>
    <xf numFmtId="172" fontId="13" fillId="0" borderId="10" xfId="41" applyNumberFormat="1" applyFont="1" applyBorder="1" applyAlignment="1">
      <alignment horizontal="left" vertical="top" wrapText="1"/>
    </xf>
    <xf numFmtId="172" fontId="12" fillId="0" borderId="10" xfId="41" applyNumberFormat="1" applyFont="1" applyBorder="1" applyAlignment="1">
      <alignment vertical="top" wrapText="1"/>
    </xf>
    <xf numFmtId="172" fontId="10" fillId="0" borderId="10" xfId="41" applyNumberFormat="1" applyFont="1" applyBorder="1" applyAlignment="1">
      <alignment horizontal="justify" vertical="top" wrapText="1"/>
    </xf>
    <xf numFmtId="172" fontId="10" fillId="0" borderId="10" xfId="41" applyNumberFormat="1" applyFont="1" applyBorder="1" applyAlignment="1">
      <alignment horizontal="left" vertical="top" wrapText="1"/>
    </xf>
    <xf numFmtId="172" fontId="12" fillId="0" borderId="10" xfId="41" applyNumberFormat="1" applyFont="1" applyBorder="1" applyAlignment="1">
      <alignment horizontal="left" vertical="top" wrapText="1"/>
    </xf>
    <xf numFmtId="172" fontId="10" fillId="0" borderId="10" xfId="41" applyNumberFormat="1" applyFont="1" applyBorder="1" applyAlignment="1" quotePrefix="1">
      <alignment vertical="top" wrapText="1"/>
    </xf>
    <xf numFmtId="172" fontId="12" fillId="0" borderId="10" xfId="41" applyNumberFormat="1" applyFont="1" applyBorder="1" applyAlignment="1" quotePrefix="1">
      <alignment vertical="top" wrapText="1"/>
    </xf>
    <xf numFmtId="0" fontId="16" fillId="0" borderId="0" xfId="0" applyFont="1" applyAlignment="1">
      <alignment/>
    </xf>
    <xf numFmtId="172" fontId="12" fillId="0" borderId="11" xfId="41" applyNumberFormat="1" applyFont="1" applyBorder="1" applyAlignment="1">
      <alignment horizontal="center"/>
    </xf>
    <xf numFmtId="172" fontId="10" fillId="0" borderId="11" xfId="41" applyNumberFormat="1" applyFont="1" applyBorder="1" applyAlignment="1">
      <alignment vertical="top" wrapText="1"/>
    </xf>
    <xf numFmtId="172" fontId="10" fillId="0" borderId="0" xfId="41" applyNumberFormat="1" applyFont="1" applyBorder="1" applyAlignment="1">
      <alignment horizontal="center" vertical="top" wrapText="1"/>
    </xf>
    <xf numFmtId="172" fontId="11" fillId="0" borderId="0" xfId="41" applyNumberFormat="1" applyFont="1" applyAlignment="1">
      <alignment horizontal="right"/>
    </xf>
    <xf numFmtId="172" fontId="10" fillId="0" borderId="0" xfId="41" applyNumberFormat="1" applyFont="1" applyAlignment="1">
      <alignment horizontal="right"/>
    </xf>
    <xf numFmtId="172" fontId="10" fillId="0" borderId="10" xfId="41" applyNumberFormat="1" applyFont="1" applyBorder="1" applyAlignment="1">
      <alignment horizontal="right" vertical="top" wrapText="1"/>
    </xf>
    <xf numFmtId="172" fontId="10" fillId="0" borderId="10" xfId="41" applyNumberFormat="1" applyFont="1" applyBorder="1" applyAlignment="1">
      <alignment horizontal="right"/>
    </xf>
    <xf numFmtId="172" fontId="12" fillId="0" borderId="10" xfId="41" applyNumberFormat="1" applyFont="1" applyBorder="1" applyAlignment="1">
      <alignment horizontal="right" vertical="top" wrapText="1"/>
    </xf>
    <xf numFmtId="172" fontId="10" fillId="0" borderId="12" xfId="41" applyNumberFormat="1" applyFont="1" applyBorder="1" applyAlignment="1">
      <alignment horizontal="right" vertical="top" wrapText="1"/>
    </xf>
    <xf numFmtId="172" fontId="10" fillId="0" borderId="11" xfId="41" applyNumberFormat="1" applyFont="1" applyBorder="1" applyAlignment="1">
      <alignment horizontal="right" vertical="top" wrapText="1"/>
    </xf>
    <xf numFmtId="172" fontId="15" fillId="0" borderId="0" xfId="41" applyNumberFormat="1" applyFont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172" fontId="10" fillId="0" borderId="12" xfId="41" applyNumberFormat="1" applyFont="1" applyBorder="1" applyAlignment="1">
      <alignment horizontal="left" vertical="top" wrapText="1"/>
    </xf>
    <xf numFmtId="0" fontId="34" fillId="0" borderId="0" xfId="0" applyFont="1" applyAlignment="1">
      <alignment/>
    </xf>
    <xf numFmtId="0" fontId="7" fillId="0" borderId="0" xfId="0" applyFont="1" applyAlignment="1">
      <alignment/>
    </xf>
    <xf numFmtId="0" fontId="35" fillId="0" borderId="0" xfId="0" applyFont="1" applyAlignment="1">
      <alignment/>
    </xf>
    <xf numFmtId="0" fontId="7" fillId="0" borderId="0" xfId="0" applyFont="1" applyAlignment="1">
      <alignment horizontal="left"/>
    </xf>
    <xf numFmtId="172" fontId="12" fillId="0" borderId="12" xfId="41" applyNumberFormat="1" applyFont="1" applyBorder="1" applyAlignment="1">
      <alignment horizontal="right" vertical="top" wrapText="1"/>
    </xf>
    <xf numFmtId="172" fontId="13" fillId="0" borderId="10" xfId="41" applyNumberFormat="1" applyFont="1" applyBorder="1" applyAlignment="1">
      <alignment horizontal="right" vertical="top" wrapText="1"/>
    </xf>
    <xf numFmtId="172" fontId="13" fillId="0" borderId="10" xfId="41" applyNumberFormat="1" applyFont="1" applyBorder="1" applyAlignment="1">
      <alignment horizontal="justify" vertical="top" wrapText="1"/>
    </xf>
    <xf numFmtId="172" fontId="13" fillId="0" borderId="0" xfId="41" applyNumberFormat="1" applyFont="1" applyAlignment="1">
      <alignment/>
    </xf>
    <xf numFmtId="172" fontId="10" fillId="0" borderId="12" xfId="41" applyNumberFormat="1" applyFont="1" applyBorder="1" applyAlignment="1">
      <alignment horizontal="center" wrapText="1"/>
    </xf>
    <xf numFmtId="0" fontId="11" fillId="0" borderId="13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72" fontId="10" fillId="0" borderId="13" xfId="41" applyNumberFormat="1" applyFont="1" applyBorder="1" applyAlignment="1">
      <alignment horizontal="center" wrapText="1"/>
    </xf>
    <xf numFmtId="172" fontId="10" fillId="0" borderId="11" xfId="41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172" fontId="10" fillId="0" borderId="0" xfId="41" applyNumberFormat="1" applyFont="1" applyAlignment="1">
      <alignment horizontal="center"/>
    </xf>
    <xf numFmtId="172" fontId="10" fillId="0" borderId="0" xfId="41" applyNumberFormat="1" applyFont="1" applyAlignment="1">
      <alignment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5"/>
  <sheetViews>
    <sheetView tabSelected="1" zoomScalePageLayoutView="0" workbookViewId="0" topLeftCell="A1">
      <selection activeCell="B160" sqref="B160"/>
    </sheetView>
  </sheetViews>
  <sheetFormatPr defaultColWidth="9.140625" defaultRowHeight="12.75"/>
  <cols>
    <col min="1" max="1" width="5.7109375" style="4" customWidth="1"/>
    <col min="2" max="2" width="56.00390625" style="4" customWidth="1"/>
    <col min="3" max="3" width="15.421875" style="32" customWidth="1"/>
    <col min="4" max="4" width="16.28125" style="32" customWidth="1"/>
    <col min="5" max="6" width="9.140625" style="4" customWidth="1"/>
    <col min="7" max="7" width="19.00390625" style="4" customWidth="1"/>
    <col min="8" max="16384" width="9.140625" style="4" customWidth="1"/>
  </cols>
  <sheetData>
    <row r="2" spans="1:7" ht="14.25">
      <c r="A2" s="2">
        <v>1</v>
      </c>
      <c r="B2" s="2"/>
      <c r="C2" s="24"/>
      <c r="D2" s="51" t="s">
        <v>8</v>
      </c>
      <c r="E2" s="51"/>
      <c r="F2" s="51"/>
      <c r="G2" s="51"/>
    </row>
    <row r="3" spans="1:7" ht="15">
      <c r="A3" s="51" t="s">
        <v>78</v>
      </c>
      <c r="B3" s="51"/>
      <c r="C3" s="25"/>
      <c r="D3" s="24"/>
      <c r="E3" s="5"/>
      <c r="F3" s="5"/>
      <c r="G3" s="2"/>
    </row>
    <row r="4" spans="1:7" ht="15">
      <c r="A4" s="51" t="s">
        <v>79</v>
      </c>
      <c r="B4" s="51"/>
      <c r="C4" s="25"/>
      <c r="D4" s="24"/>
      <c r="E4" s="5"/>
      <c r="F4" s="5"/>
      <c r="G4" s="2"/>
    </row>
    <row r="5" spans="1:7" ht="15">
      <c r="A5" s="50" t="s">
        <v>0</v>
      </c>
      <c r="B5" s="50"/>
      <c r="C5" s="50"/>
      <c r="D5" s="50"/>
      <c r="E5" s="5"/>
      <c r="F5" s="5"/>
      <c r="G5" s="2"/>
    </row>
    <row r="6" spans="1:7" ht="15">
      <c r="A6" s="50" t="s">
        <v>104</v>
      </c>
      <c r="B6" s="50"/>
      <c r="C6" s="50"/>
      <c r="D6" s="50"/>
      <c r="E6" s="5"/>
      <c r="F6" s="5"/>
      <c r="G6" s="2"/>
    </row>
    <row r="7" spans="1:7" ht="15">
      <c r="A7" s="5"/>
      <c r="B7" s="5"/>
      <c r="C7" s="41" t="s">
        <v>9</v>
      </c>
      <c r="D7" s="41"/>
      <c r="E7" s="41"/>
      <c r="F7" s="5"/>
      <c r="G7" s="2"/>
    </row>
    <row r="8" spans="1:7" ht="15">
      <c r="A8" s="42" t="s">
        <v>60</v>
      </c>
      <c r="B8" s="42" t="s">
        <v>7</v>
      </c>
      <c r="C8" s="42" t="s">
        <v>12</v>
      </c>
      <c r="D8" s="42" t="s">
        <v>13</v>
      </c>
      <c r="E8" s="5"/>
      <c r="F8" s="5"/>
      <c r="G8" s="2"/>
    </row>
    <row r="9" spans="1:7" ht="15">
      <c r="A9" s="43"/>
      <c r="B9" s="43"/>
      <c r="C9" s="45"/>
      <c r="D9" s="47"/>
      <c r="E9" s="5"/>
      <c r="F9" s="5"/>
      <c r="G9" s="2"/>
    </row>
    <row r="10" spans="1:7" ht="15">
      <c r="A10" s="44"/>
      <c r="B10" s="44"/>
      <c r="C10" s="46"/>
      <c r="D10" s="48"/>
      <c r="E10" s="5"/>
      <c r="F10" s="5"/>
      <c r="G10" s="2"/>
    </row>
    <row r="11" spans="1:7" ht="15">
      <c r="A11" s="6" t="s">
        <v>1</v>
      </c>
      <c r="B11" s="6" t="s">
        <v>10</v>
      </c>
      <c r="C11" s="26"/>
      <c r="D11" s="27"/>
      <c r="E11" s="3"/>
      <c r="F11" s="3"/>
      <c r="G11" s="8"/>
    </row>
    <row r="12" spans="1:7" ht="15">
      <c r="A12" s="6" t="s">
        <v>2</v>
      </c>
      <c r="B12" s="10" t="s">
        <v>107</v>
      </c>
      <c r="C12" s="26">
        <f>C13+C16+C19+C20</f>
        <v>812784830</v>
      </c>
      <c r="D12" s="26">
        <f aca="true" t="shared" si="0" ref="D12:D20">C12</f>
        <v>812784830</v>
      </c>
      <c r="E12" s="3"/>
      <c r="F12" s="3"/>
      <c r="G12" s="8"/>
    </row>
    <row r="13" spans="1:7" ht="15">
      <c r="A13" s="11">
        <v>1</v>
      </c>
      <c r="B13" s="12" t="s">
        <v>71</v>
      </c>
      <c r="C13" s="28">
        <f>C14+C15</f>
        <v>559723100</v>
      </c>
      <c r="D13" s="28">
        <f t="shared" si="0"/>
        <v>559723100</v>
      </c>
      <c r="E13" s="5"/>
      <c r="F13" s="5"/>
      <c r="G13" s="2"/>
    </row>
    <row r="14" spans="1:7" ht="15">
      <c r="A14" s="11"/>
      <c r="B14" s="40" t="s">
        <v>72</v>
      </c>
      <c r="C14" s="39">
        <v>173463100</v>
      </c>
      <c r="D14" s="39">
        <f t="shared" si="0"/>
        <v>173463100</v>
      </c>
      <c r="E14" s="5"/>
      <c r="F14" s="5"/>
      <c r="G14" s="2"/>
    </row>
    <row r="15" spans="1:7" ht="15">
      <c r="A15" s="11"/>
      <c r="B15" s="13" t="s">
        <v>11</v>
      </c>
      <c r="C15" s="39">
        <v>386260000</v>
      </c>
      <c r="D15" s="39">
        <f t="shared" si="0"/>
        <v>386260000</v>
      </c>
      <c r="E15" s="5"/>
      <c r="F15" s="5"/>
      <c r="G15" s="2"/>
    </row>
    <row r="16" spans="1:7" ht="15">
      <c r="A16" s="11">
        <v>2</v>
      </c>
      <c r="B16" s="17" t="s">
        <v>80</v>
      </c>
      <c r="C16" s="28">
        <f>C17+C18</f>
        <v>184182480</v>
      </c>
      <c r="D16" s="28">
        <f t="shared" si="0"/>
        <v>184182480</v>
      </c>
      <c r="E16" s="5"/>
      <c r="F16" s="5"/>
      <c r="G16" s="2"/>
    </row>
    <row r="17" spans="1:7" ht="15">
      <c r="A17" s="11"/>
      <c r="B17" s="40" t="s">
        <v>72</v>
      </c>
      <c r="C17" s="39">
        <v>19830480</v>
      </c>
      <c r="D17" s="39">
        <f t="shared" si="0"/>
        <v>19830480</v>
      </c>
      <c r="E17" s="5"/>
      <c r="F17" s="5"/>
      <c r="G17" s="2"/>
    </row>
    <row r="18" spans="1:7" ht="15">
      <c r="A18" s="11"/>
      <c r="B18" s="13" t="s">
        <v>80</v>
      </c>
      <c r="C18" s="39">
        <v>164352000</v>
      </c>
      <c r="D18" s="39">
        <f t="shared" si="0"/>
        <v>164352000</v>
      </c>
      <c r="E18" s="5"/>
      <c r="F18" s="5"/>
      <c r="G18" s="2"/>
    </row>
    <row r="19" spans="1:7" ht="15">
      <c r="A19" s="11">
        <v>3</v>
      </c>
      <c r="B19" s="17" t="s">
        <v>105</v>
      </c>
      <c r="C19" s="28">
        <v>13455000</v>
      </c>
      <c r="D19" s="28">
        <f t="shared" si="0"/>
        <v>13455000</v>
      </c>
      <c r="E19" s="5"/>
      <c r="F19" s="5"/>
      <c r="G19" s="2"/>
    </row>
    <row r="20" spans="1:7" ht="15">
      <c r="A20" s="11">
        <v>4</v>
      </c>
      <c r="B20" s="17" t="s">
        <v>106</v>
      </c>
      <c r="C20" s="28">
        <v>55424250</v>
      </c>
      <c r="D20" s="28">
        <f t="shared" si="0"/>
        <v>55424250</v>
      </c>
      <c r="E20" s="5"/>
      <c r="F20" s="5"/>
      <c r="G20" s="2"/>
    </row>
    <row r="21" spans="1:7" ht="15">
      <c r="A21" s="6" t="s">
        <v>3</v>
      </c>
      <c r="B21" s="15" t="s">
        <v>4</v>
      </c>
      <c r="C21" s="26"/>
      <c r="D21" s="26"/>
      <c r="E21" s="3"/>
      <c r="F21" s="3"/>
      <c r="G21" s="8"/>
    </row>
    <row r="22" spans="1:7" ht="15">
      <c r="A22" s="6" t="s">
        <v>5</v>
      </c>
      <c r="B22" s="10" t="s">
        <v>103</v>
      </c>
      <c r="C22" s="26">
        <f>C23</f>
        <v>231756000</v>
      </c>
      <c r="D22" s="26">
        <f>D23</f>
        <v>231756000</v>
      </c>
      <c r="E22" s="3"/>
      <c r="F22" s="3"/>
      <c r="G22" s="8"/>
    </row>
    <row r="23" spans="1:7" ht="15">
      <c r="A23" s="7" t="s">
        <v>2</v>
      </c>
      <c r="B23" s="14" t="s">
        <v>73</v>
      </c>
      <c r="C23" s="28">
        <f>C15*60%</f>
        <v>231756000</v>
      </c>
      <c r="D23" s="28">
        <f>C23</f>
        <v>231756000</v>
      </c>
      <c r="E23" s="5"/>
      <c r="F23" s="5"/>
      <c r="G23" s="2"/>
    </row>
    <row r="24" spans="1:7" ht="15">
      <c r="A24" s="7" t="s">
        <v>6</v>
      </c>
      <c r="B24" s="33" t="s">
        <v>102</v>
      </c>
      <c r="C24" s="29">
        <f>C25+C95+C137</f>
        <v>6105801084</v>
      </c>
      <c r="D24" s="29">
        <f>C24</f>
        <v>6105801084</v>
      </c>
      <c r="E24" s="5"/>
      <c r="F24" s="5"/>
      <c r="G24" s="2"/>
    </row>
    <row r="25" spans="1:7" ht="14.25">
      <c r="A25" s="7" t="s">
        <v>2</v>
      </c>
      <c r="B25" s="16" t="s">
        <v>76</v>
      </c>
      <c r="C25" s="26">
        <f>C26+C29+C39+C31+C41+C46+C48+C52+C57+C63+C65+C70+C80+C87+C90+C73</f>
        <v>5717416184</v>
      </c>
      <c r="D25" s="29">
        <f aca="true" t="shared" si="1" ref="D25:D92">C25</f>
        <v>5717416184</v>
      </c>
      <c r="E25" s="23"/>
      <c r="F25" s="23"/>
      <c r="G25" s="23"/>
    </row>
    <row r="26" spans="1:7" ht="15">
      <c r="A26" s="21"/>
      <c r="B26" s="22" t="s">
        <v>14</v>
      </c>
      <c r="C26" s="30">
        <f>C27+C28</f>
        <v>2802436096</v>
      </c>
      <c r="D26" s="29">
        <f t="shared" si="1"/>
        <v>2802436096</v>
      </c>
      <c r="E26" s="5"/>
      <c r="F26" s="5"/>
      <c r="G26" s="2"/>
    </row>
    <row r="27" spans="1:7" ht="15">
      <c r="A27" s="11"/>
      <c r="B27" s="17" t="s">
        <v>16</v>
      </c>
      <c r="C27" s="28">
        <v>2565405684</v>
      </c>
      <c r="D27" s="38">
        <f t="shared" si="1"/>
        <v>2565405684</v>
      </c>
      <c r="E27" s="5"/>
      <c r="F27" s="5"/>
      <c r="G27" s="2"/>
    </row>
    <row r="28" spans="1:7" ht="15">
      <c r="A28" s="11"/>
      <c r="B28" s="17" t="s">
        <v>15</v>
      </c>
      <c r="C28" s="28">
        <v>237030412</v>
      </c>
      <c r="D28" s="38">
        <f t="shared" si="1"/>
        <v>237030412</v>
      </c>
      <c r="E28" s="5"/>
      <c r="F28" s="5"/>
      <c r="G28" s="2"/>
    </row>
    <row r="29" spans="1:7" ht="15">
      <c r="A29" s="6"/>
      <c r="B29" s="10" t="s">
        <v>69</v>
      </c>
      <c r="C29" s="26">
        <f>C30</f>
        <v>0</v>
      </c>
      <c r="D29" s="38">
        <f t="shared" si="1"/>
        <v>0</v>
      </c>
      <c r="E29" s="3"/>
      <c r="F29" s="3"/>
      <c r="G29" s="8"/>
    </row>
    <row r="30" spans="1:7" ht="15">
      <c r="A30" s="11"/>
      <c r="B30" s="17" t="s">
        <v>61</v>
      </c>
      <c r="C30" s="28"/>
      <c r="D30" s="38">
        <f t="shared" si="1"/>
        <v>0</v>
      </c>
      <c r="E30" s="5"/>
      <c r="F30" s="5"/>
      <c r="G30" s="2"/>
    </row>
    <row r="31" spans="1:7" ht="15">
      <c r="A31" s="11"/>
      <c r="B31" s="18" t="s">
        <v>17</v>
      </c>
      <c r="C31" s="26">
        <f>C32+C33+C34+C35+C36+C37+C38</f>
        <v>1375942027</v>
      </c>
      <c r="D31" s="29">
        <f t="shared" si="1"/>
        <v>1375942027</v>
      </c>
      <c r="E31" s="5"/>
      <c r="F31" s="5"/>
      <c r="G31" s="2"/>
    </row>
    <row r="32" spans="1:7" ht="15">
      <c r="A32" s="11"/>
      <c r="B32" s="14" t="s">
        <v>18</v>
      </c>
      <c r="C32" s="28">
        <v>42780000</v>
      </c>
      <c r="D32" s="38">
        <f t="shared" si="1"/>
        <v>42780000</v>
      </c>
      <c r="E32" s="5"/>
      <c r="F32" s="5"/>
      <c r="G32" s="2"/>
    </row>
    <row r="33" spans="1:7" ht="15">
      <c r="A33" s="11"/>
      <c r="B33" s="14" t="s">
        <v>62</v>
      </c>
      <c r="C33" s="28">
        <v>0</v>
      </c>
      <c r="D33" s="38">
        <f t="shared" si="1"/>
        <v>0</v>
      </c>
      <c r="E33" s="5"/>
      <c r="F33" s="5"/>
      <c r="G33" s="2"/>
    </row>
    <row r="34" spans="1:7" ht="15">
      <c r="A34" s="11"/>
      <c r="B34" s="14" t="s">
        <v>19</v>
      </c>
      <c r="C34" s="28">
        <v>781580544</v>
      </c>
      <c r="D34" s="38">
        <f t="shared" si="1"/>
        <v>781580544</v>
      </c>
      <c r="E34" s="5"/>
      <c r="F34" s="5"/>
      <c r="G34" s="2"/>
    </row>
    <row r="35" spans="1:7" ht="15">
      <c r="A35" s="11"/>
      <c r="B35" s="14" t="s">
        <v>20</v>
      </c>
      <c r="C35" s="28">
        <v>2300000</v>
      </c>
      <c r="D35" s="38">
        <f t="shared" si="1"/>
        <v>2300000</v>
      </c>
      <c r="E35" s="5"/>
      <c r="F35" s="5"/>
      <c r="G35" s="2"/>
    </row>
    <row r="36" spans="1:7" ht="15">
      <c r="A36" s="11"/>
      <c r="B36" s="14" t="s">
        <v>21</v>
      </c>
      <c r="C36" s="28">
        <v>527217221</v>
      </c>
      <c r="D36" s="38">
        <f t="shared" si="1"/>
        <v>527217221</v>
      </c>
      <c r="E36" s="5"/>
      <c r="F36" s="5"/>
      <c r="G36" s="2"/>
    </row>
    <row r="37" spans="1:7" ht="15">
      <c r="A37" s="11"/>
      <c r="B37" s="14" t="s">
        <v>22</v>
      </c>
      <c r="C37" s="28">
        <v>22064262</v>
      </c>
      <c r="D37" s="38">
        <f t="shared" si="1"/>
        <v>22064262</v>
      </c>
      <c r="E37" s="5"/>
      <c r="F37" s="5"/>
      <c r="G37" s="2"/>
    </row>
    <row r="38" spans="1:7" ht="15">
      <c r="A38" s="11"/>
      <c r="B38" s="14" t="s">
        <v>23</v>
      </c>
      <c r="C38" s="28">
        <v>0</v>
      </c>
      <c r="D38" s="38">
        <f t="shared" si="1"/>
        <v>0</v>
      </c>
      <c r="E38" s="5"/>
      <c r="F38" s="5"/>
      <c r="G38" s="2"/>
    </row>
    <row r="39" spans="1:7" ht="15">
      <c r="A39" s="11"/>
      <c r="B39" s="18" t="s">
        <v>24</v>
      </c>
      <c r="C39" s="26">
        <f>C40</f>
        <v>11201000</v>
      </c>
      <c r="D39" s="29">
        <f t="shared" si="1"/>
        <v>11201000</v>
      </c>
      <c r="E39" s="5"/>
      <c r="F39" s="5"/>
      <c r="G39" s="2"/>
    </row>
    <row r="40" spans="1:7" ht="15">
      <c r="A40" s="11"/>
      <c r="B40" s="14" t="s">
        <v>25</v>
      </c>
      <c r="C40" s="28">
        <v>11201000</v>
      </c>
      <c r="D40" s="38">
        <f t="shared" si="1"/>
        <v>11201000</v>
      </c>
      <c r="E40" s="5"/>
      <c r="F40" s="5"/>
      <c r="G40" s="2"/>
    </row>
    <row r="41" spans="1:7" ht="15">
      <c r="A41" s="11"/>
      <c r="B41" s="18" t="s">
        <v>30</v>
      </c>
      <c r="C41" s="26">
        <f>C42+C43+C44+C45</f>
        <v>817038061</v>
      </c>
      <c r="D41" s="38">
        <f t="shared" si="1"/>
        <v>817038061</v>
      </c>
      <c r="E41" s="5"/>
      <c r="F41" s="5"/>
      <c r="G41" s="2"/>
    </row>
    <row r="42" spans="1:7" ht="15">
      <c r="A42" s="11"/>
      <c r="B42" s="14" t="s">
        <v>26</v>
      </c>
      <c r="C42" s="28">
        <v>622152705</v>
      </c>
      <c r="D42" s="38">
        <f t="shared" si="1"/>
        <v>622152705</v>
      </c>
      <c r="E42" s="5"/>
      <c r="F42" s="5"/>
      <c r="G42" s="2"/>
    </row>
    <row r="43" spans="1:7" ht="15">
      <c r="A43" s="11"/>
      <c r="B43" s="14" t="s">
        <v>27</v>
      </c>
      <c r="C43" s="28">
        <v>93991467</v>
      </c>
      <c r="D43" s="38">
        <f t="shared" si="1"/>
        <v>93991467</v>
      </c>
      <c r="E43" s="5"/>
      <c r="F43" s="5"/>
      <c r="G43" s="2"/>
    </row>
    <row r="44" spans="1:7" ht="15">
      <c r="A44" s="11"/>
      <c r="B44" s="14" t="s">
        <v>28</v>
      </c>
      <c r="C44" s="28">
        <v>69563400</v>
      </c>
      <c r="D44" s="38">
        <f t="shared" si="1"/>
        <v>69563400</v>
      </c>
      <c r="E44" s="5"/>
      <c r="F44" s="5"/>
      <c r="G44" s="2"/>
    </row>
    <row r="45" spans="1:7" ht="15">
      <c r="A45" s="11"/>
      <c r="B45" s="14" t="s">
        <v>29</v>
      </c>
      <c r="C45" s="28">
        <v>31330489</v>
      </c>
      <c r="D45" s="38">
        <f t="shared" si="1"/>
        <v>31330489</v>
      </c>
      <c r="E45" s="5"/>
      <c r="F45" s="5"/>
      <c r="G45" s="2"/>
    </row>
    <row r="46" spans="1:7" ht="15">
      <c r="A46" s="11"/>
      <c r="B46" s="18" t="s">
        <v>31</v>
      </c>
      <c r="C46" s="26">
        <f>C47</f>
        <v>196146800</v>
      </c>
      <c r="D46" s="29">
        <f t="shared" si="1"/>
        <v>196146800</v>
      </c>
      <c r="E46" s="5"/>
      <c r="F46" s="5"/>
      <c r="G46" s="2"/>
    </row>
    <row r="47" spans="1:7" ht="30">
      <c r="A47" s="11"/>
      <c r="B47" s="19" t="s">
        <v>32</v>
      </c>
      <c r="C47" s="28">
        <v>196146800</v>
      </c>
      <c r="D47" s="38">
        <f t="shared" si="1"/>
        <v>196146800</v>
      </c>
      <c r="E47" s="5"/>
      <c r="F47" s="5"/>
      <c r="G47" s="2"/>
    </row>
    <row r="48" spans="1:7" ht="15">
      <c r="A48" s="11"/>
      <c r="B48" s="10" t="s">
        <v>33</v>
      </c>
      <c r="C48" s="26">
        <f>C49+C50+C51</f>
        <v>80545400</v>
      </c>
      <c r="D48" s="29">
        <f t="shared" si="1"/>
        <v>80545400</v>
      </c>
      <c r="E48" s="5"/>
      <c r="F48" s="5"/>
      <c r="G48" s="2"/>
    </row>
    <row r="49" spans="1:7" ht="15">
      <c r="A49" s="11"/>
      <c r="B49" s="14" t="s">
        <v>34</v>
      </c>
      <c r="C49" s="28">
        <v>45546600</v>
      </c>
      <c r="D49" s="38">
        <f t="shared" si="1"/>
        <v>45546600</v>
      </c>
      <c r="E49" s="5"/>
      <c r="F49" s="5"/>
      <c r="G49" s="2"/>
    </row>
    <row r="50" spans="1:7" ht="15">
      <c r="A50" s="11"/>
      <c r="B50" s="14" t="s">
        <v>35</v>
      </c>
      <c r="C50" s="28">
        <v>29598800</v>
      </c>
      <c r="D50" s="38">
        <f t="shared" si="1"/>
        <v>29598800</v>
      </c>
      <c r="E50" s="5"/>
      <c r="F50" s="5"/>
      <c r="G50" s="2"/>
    </row>
    <row r="51" spans="1:7" ht="15">
      <c r="A51" s="11"/>
      <c r="B51" s="14" t="s">
        <v>36</v>
      </c>
      <c r="C51" s="28">
        <v>5400000</v>
      </c>
      <c r="D51" s="38">
        <f t="shared" si="1"/>
        <v>5400000</v>
      </c>
      <c r="E51" s="5"/>
      <c r="F51" s="5"/>
      <c r="G51" s="2"/>
    </row>
    <row r="52" spans="1:7" ht="15">
      <c r="A52" s="11"/>
      <c r="B52" s="10" t="s">
        <v>37</v>
      </c>
      <c r="C52" s="26">
        <f>C53+C54+C55+C56</f>
        <v>39352000</v>
      </c>
      <c r="D52" s="29">
        <f t="shared" si="1"/>
        <v>39352000</v>
      </c>
      <c r="E52" s="5"/>
      <c r="F52" s="5"/>
      <c r="G52" s="2"/>
    </row>
    <row r="53" spans="1:7" ht="15">
      <c r="A53" s="11"/>
      <c r="B53" s="14" t="s">
        <v>38</v>
      </c>
      <c r="C53" s="28">
        <v>11738000</v>
      </c>
      <c r="D53" s="38">
        <f t="shared" si="1"/>
        <v>11738000</v>
      </c>
      <c r="E53" s="5"/>
      <c r="F53" s="5"/>
      <c r="G53" s="2"/>
    </row>
    <row r="54" spans="1:7" ht="15">
      <c r="A54" s="11"/>
      <c r="B54" s="14" t="s">
        <v>39</v>
      </c>
      <c r="C54" s="28">
        <v>290000</v>
      </c>
      <c r="D54" s="38">
        <f t="shared" si="1"/>
        <v>290000</v>
      </c>
      <c r="E54" s="5"/>
      <c r="F54" s="5"/>
      <c r="G54" s="2"/>
    </row>
    <row r="55" spans="1:7" ht="15">
      <c r="A55" s="11"/>
      <c r="B55" s="14" t="s">
        <v>81</v>
      </c>
      <c r="C55" s="28">
        <v>16200000</v>
      </c>
      <c r="D55" s="38">
        <f t="shared" si="1"/>
        <v>16200000</v>
      </c>
      <c r="E55" s="5"/>
      <c r="F55" s="5"/>
      <c r="G55" s="2"/>
    </row>
    <row r="56" spans="1:7" ht="15">
      <c r="A56" s="11"/>
      <c r="B56" s="14" t="s">
        <v>68</v>
      </c>
      <c r="C56" s="28">
        <v>11124000</v>
      </c>
      <c r="D56" s="38">
        <f t="shared" si="1"/>
        <v>11124000</v>
      </c>
      <c r="E56" s="5"/>
      <c r="F56" s="5"/>
      <c r="G56" s="2"/>
    </row>
    <row r="57" spans="1:7" ht="15">
      <c r="A57" s="11"/>
      <c r="B57" s="10" t="s">
        <v>40</v>
      </c>
      <c r="C57" s="26">
        <f>C58+C60+C61+C62</f>
        <v>24938400</v>
      </c>
      <c r="D57" s="29">
        <f t="shared" si="1"/>
        <v>24938400</v>
      </c>
      <c r="E57" s="5"/>
      <c r="F57" s="5"/>
      <c r="G57" s="2"/>
    </row>
    <row r="58" spans="1:7" ht="15">
      <c r="A58" s="11"/>
      <c r="B58" s="14" t="s">
        <v>41</v>
      </c>
      <c r="C58" s="28">
        <v>5768600</v>
      </c>
      <c r="D58" s="38">
        <f t="shared" si="1"/>
        <v>5768600</v>
      </c>
      <c r="E58" s="5"/>
      <c r="F58" s="5"/>
      <c r="G58" s="2"/>
    </row>
    <row r="59" spans="1:7" ht="15">
      <c r="A59" s="11"/>
      <c r="B59" s="14" t="s">
        <v>82</v>
      </c>
      <c r="C59" s="28"/>
      <c r="D59" s="38">
        <f t="shared" si="1"/>
        <v>0</v>
      </c>
      <c r="E59" s="5"/>
      <c r="F59" s="5"/>
      <c r="G59" s="2"/>
    </row>
    <row r="60" spans="1:7" ht="15">
      <c r="A60" s="11"/>
      <c r="B60" s="14" t="s">
        <v>42</v>
      </c>
      <c r="C60" s="28">
        <v>4649800</v>
      </c>
      <c r="D60" s="38">
        <f t="shared" si="1"/>
        <v>4649800</v>
      </c>
      <c r="E60" s="5"/>
      <c r="F60" s="5"/>
      <c r="G60" s="2"/>
    </row>
    <row r="61" spans="1:7" ht="15">
      <c r="A61" s="11"/>
      <c r="B61" s="14" t="s">
        <v>63</v>
      </c>
      <c r="C61" s="28"/>
      <c r="D61" s="38">
        <f t="shared" si="1"/>
        <v>0</v>
      </c>
      <c r="E61" s="5"/>
      <c r="F61" s="5"/>
      <c r="G61" s="2"/>
    </row>
    <row r="62" spans="1:7" ht="15">
      <c r="A62" s="11"/>
      <c r="B62" s="14" t="s">
        <v>43</v>
      </c>
      <c r="C62" s="28">
        <v>14520000</v>
      </c>
      <c r="D62" s="38">
        <f t="shared" si="1"/>
        <v>14520000</v>
      </c>
      <c r="E62" s="5"/>
      <c r="F62" s="5"/>
      <c r="G62" s="2"/>
    </row>
    <row r="63" spans="1:7" ht="15">
      <c r="A63" s="11"/>
      <c r="B63" s="10" t="s">
        <v>83</v>
      </c>
      <c r="C63" s="26">
        <f>C64</f>
        <v>400000</v>
      </c>
      <c r="D63" s="29">
        <f t="shared" si="1"/>
        <v>400000</v>
      </c>
      <c r="E63" s="5"/>
      <c r="F63" s="5"/>
      <c r="G63" s="2"/>
    </row>
    <row r="64" spans="1:7" ht="15">
      <c r="A64" s="11"/>
      <c r="B64" s="17" t="s">
        <v>84</v>
      </c>
      <c r="C64" s="28">
        <v>400000</v>
      </c>
      <c r="D64" s="38">
        <f t="shared" si="1"/>
        <v>400000</v>
      </c>
      <c r="E64" s="5"/>
      <c r="F64" s="5"/>
      <c r="G64" s="2"/>
    </row>
    <row r="65" spans="1:7" ht="15">
      <c r="A65" s="11"/>
      <c r="B65" s="10" t="s">
        <v>44</v>
      </c>
      <c r="C65" s="26">
        <f>C66+C67+C68+C69</f>
        <v>16940000</v>
      </c>
      <c r="D65" s="29">
        <f t="shared" si="1"/>
        <v>16940000</v>
      </c>
      <c r="E65" s="5"/>
      <c r="F65" s="5"/>
      <c r="G65" s="2"/>
    </row>
    <row r="66" spans="1:7" ht="15">
      <c r="A66" s="11"/>
      <c r="B66" s="14" t="s">
        <v>45</v>
      </c>
      <c r="C66" s="28">
        <v>1440000</v>
      </c>
      <c r="D66" s="38">
        <f t="shared" si="1"/>
        <v>1440000</v>
      </c>
      <c r="E66" s="5"/>
      <c r="F66" s="5"/>
      <c r="G66" s="2"/>
    </row>
    <row r="67" spans="1:7" ht="15">
      <c r="A67" s="11"/>
      <c r="B67" s="14" t="s">
        <v>46</v>
      </c>
      <c r="C67" s="28">
        <v>4650000</v>
      </c>
      <c r="D67" s="38">
        <f t="shared" si="1"/>
        <v>4650000</v>
      </c>
      <c r="E67" s="5"/>
      <c r="F67" s="5"/>
      <c r="G67" s="2"/>
    </row>
    <row r="68" spans="1:7" ht="15">
      <c r="A68" s="11"/>
      <c r="B68" s="14" t="s">
        <v>47</v>
      </c>
      <c r="C68" s="28">
        <v>3650000</v>
      </c>
      <c r="D68" s="38">
        <f t="shared" si="1"/>
        <v>3650000</v>
      </c>
      <c r="E68" s="5"/>
      <c r="F68" s="5"/>
      <c r="G68" s="2"/>
    </row>
    <row r="69" spans="1:7" ht="15">
      <c r="A69" s="11"/>
      <c r="B69" s="14" t="s">
        <v>48</v>
      </c>
      <c r="C69" s="28">
        <v>7200000</v>
      </c>
      <c r="D69" s="38">
        <f t="shared" si="1"/>
        <v>7200000</v>
      </c>
      <c r="E69" s="5"/>
      <c r="F69" s="5"/>
      <c r="G69" s="2"/>
    </row>
    <row r="70" spans="1:7" ht="15">
      <c r="A70" s="11"/>
      <c r="B70" s="10" t="s">
        <v>49</v>
      </c>
      <c r="C70" s="26">
        <f>C71+C72</f>
        <v>209870000</v>
      </c>
      <c r="D70" s="29">
        <f t="shared" si="1"/>
        <v>209870000</v>
      </c>
      <c r="E70" s="5"/>
      <c r="F70" s="5"/>
      <c r="G70" s="2"/>
    </row>
    <row r="71" spans="1:7" ht="15">
      <c r="A71" s="11"/>
      <c r="B71" s="14" t="s">
        <v>50</v>
      </c>
      <c r="C71" s="28">
        <v>197400000</v>
      </c>
      <c r="D71" s="38">
        <f t="shared" si="1"/>
        <v>197400000</v>
      </c>
      <c r="E71" s="5"/>
      <c r="F71" s="5"/>
      <c r="G71" s="2"/>
    </row>
    <row r="72" spans="1:7" ht="15">
      <c r="A72" s="11"/>
      <c r="B72" s="14" t="s">
        <v>64</v>
      </c>
      <c r="C72" s="28">
        <v>12470000</v>
      </c>
      <c r="D72" s="38">
        <f t="shared" si="1"/>
        <v>12470000</v>
      </c>
      <c r="E72" s="5"/>
      <c r="F72" s="5"/>
      <c r="G72" s="2"/>
    </row>
    <row r="73" spans="1:7" ht="42.75">
      <c r="A73" s="11"/>
      <c r="B73" s="10" t="s">
        <v>51</v>
      </c>
      <c r="C73" s="26">
        <f>C74+C75+C76+C77+C78+C79</f>
        <v>62692300</v>
      </c>
      <c r="D73" s="29">
        <f t="shared" si="1"/>
        <v>62692300</v>
      </c>
      <c r="E73" s="5"/>
      <c r="F73" s="5"/>
      <c r="G73" s="2"/>
    </row>
    <row r="74" spans="1:7" ht="15">
      <c r="A74" s="11"/>
      <c r="B74" s="14" t="s">
        <v>85</v>
      </c>
      <c r="C74" s="28"/>
      <c r="D74" s="38">
        <f t="shared" si="1"/>
        <v>0</v>
      </c>
      <c r="E74" s="5"/>
      <c r="F74" s="5"/>
      <c r="G74" s="2"/>
    </row>
    <row r="75" spans="1:7" ht="15">
      <c r="A75" s="11"/>
      <c r="B75" s="14" t="s">
        <v>52</v>
      </c>
      <c r="C75" s="28">
        <v>2890000</v>
      </c>
      <c r="D75" s="38">
        <f t="shared" si="1"/>
        <v>2890000</v>
      </c>
      <c r="E75" s="5"/>
      <c r="F75" s="5"/>
      <c r="G75" s="2"/>
    </row>
    <row r="76" spans="1:7" ht="15">
      <c r="A76" s="11"/>
      <c r="B76" s="14" t="s">
        <v>86</v>
      </c>
      <c r="C76" s="28">
        <v>3250000</v>
      </c>
      <c r="D76" s="38">
        <f t="shared" si="1"/>
        <v>3250000</v>
      </c>
      <c r="E76" s="5"/>
      <c r="F76" s="5"/>
      <c r="G76" s="2"/>
    </row>
    <row r="77" spans="1:7" ht="15">
      <c r="A77" s="11"/>
      <c r="B77" s="14" t="s">
        <v>53</v>
      </c>
      <c r="C77" s="28">
        <v>0</v>
      </c>
      <c r="D77" s="38">
        <f t="shared" si="1"/>
        <v>0</v>
      </c>
      <c r="E77" s="5"/>
      <c r="F77" s="5"/>
      <c r="G77" s="2"/>
    </row>
    <row r="78" spans="1:7" ht="15">
      <c r="A78" s="11"/>
      <c r="B78" s="14" t="s">
        <v>108</v>
      </c>
      <c r="C78" s="28">
        <v>16380000</v>
      </c>
      <c r="D78" s="38">
        <f t="shared" si="1"/>
        <v>16380000</v>
      </c>
      <c r="E78" s="5"/>
      <c r="F78" s="5"/>
      <c r="G78" s="2"/>
    </row>
    <row r="79" spans="1:7" ht="15">
      <c r="A79" s="11"/>
      <c r="B79" s="14" t="s">
        <v>93</v>
      </c>
      <c r="C79" s="28">
        <v>40172300</v>
      </c>
      <c r="D79" s="38">
        <f t="shared" si="1"/>
        <v>40172300</v>
      </c>
      <c r="E79" s="5"/>
      <c r="F79" s="5"/>
      <c r="G79" s="2"/>
    </row>
    <row r="80" spans="1:7" ht="15">
      <c r="A80" s="11"/>
      <c r="B80" s="10" t="s">
        <v>54</v>
      </c>
      <c r="C80" s="26">
        <f>C81+C82+C83+C84+C85+C86</f>
        <v>71034100</v>
      </c>
      <c r="D80" s="29">
        <f t="shared" si="1"/>
        <v>71034100</v>
      </c>
      <c r="E80" s="5"/>
      <c r="F80" s="5"/>
      <c r="G80" s="2"/>
    </row>
    <row r="81" spans="1:7" ht="30">
      <c r="A81" s="11"/>
      <c r="B81" s="14" t="s">
        <v>65</v>
      </c>
      <c r="C81" s="28"/>
      <c r="D81" s="38">
        <f t="shared" si="1"/>
        <v>0</v>
      </c>
      <c r="E81" s="5"/>
      <c r="F81" s="5"/>
      <c r="G81" s="2"/>
    </row>
    <row r="82" spans="1:7" ht="30">
      <c r="A82" s="11"/>
      <c r="B82" s="14" t="s">
        <v>95</v>
      </c>
      <c r="C82" s="28">
        <v>8564100</v>
      </c>
      <c r="D82" s="38">
        <f t="shared" si="1"/>
        <v>8564100</v>
      </c>
      <c r="E82" s="5"/>
      <c r="F82" s="5"/>
      <c r="G82" s="2"/>
    </row>
    <row r="83" spans="1:7" ht="15">
      <c r="A83" s="11"/>
      <c r="B83" s="14" t="s">
        <v>66</v>
      </c>
      <c r="C83" s="28">
        <v>17388000</v>
      </c>
      <c r="D83" s="38">
        <f t="shared" si="1"/>
        <v>17388000</v>
      </c>
      <c r="E83" s="5"/>
      <c r="F83" s="5"/>
      <c r="G83" s="2"/>
    </row>
    <row r="84" spans="1:7" ht="15">
      <c r="A84" s="11"/>
      <c r="B84" s="14" t="s">
        <v>87</v>
      </c>
      <c r="C84" s="28">
        <v>0</v>
      </c>
      <c r="D84" s="38">
        <f t="shared" si="1"/>
        <v>0</v>
      </c>
      <c r="E84" s="5"/>
      <c r="F84" s="5"/>
      <c r="G84" s="2"/>
    </row>
    <row r="85" spans="1:7" ht="30">
      <c r="A85" s="11"/>
      <c r="B85" s="14" t="s">
        <v>88</v>
      </c>
      <c r="C85" s="28">
        <v>0</v>
      </c>
      <c r="D85" s="38">
        <f t="shared" si="1"/>
        <v>0</v>
      </c>
      <c r="E85" s="5"/>
      <c r="F85" s="5"/>
      <c r="G85" s="2"/>
    </row>
    <row r="86" spans="1:7" ht="15">
      <c r="A86" s="11"/>
      <c r="B86" s="14" t="s">
        <v>55</v>
      </c>
      <c r="C86" s="28">
        <v>45082000</v>
      </c>
      <c r="D86" s="38">
        <f t="shared" si="1"/>
        <v>45082000</v>
      </c>
      <c r="E86" s="5"/>
      <c r="F86" s="5"/>
      <c r="G86" s="2"/>
    </row>
    <row r="87" spans="1:7" ht="15">
      <c r="A87" s="11"/>
      <c r="B87" s="10" t="s">
        <v>56</v>
      </c>
      <c r="C87" s="26">
        <f>C88+C89</f>
        <v>8880000</v>
      </c>
      <c r="D87" s="29">
        <f t="shared" si="1"/>
        <v>8880000</v>
      </c>
      <c r="E87" s="5"/>
      <c r="F87" s="5"/>
      <c r="G87" s="2"/>
    </row>
    <row r="88" spans="1:7" ht="15">
      <c r="A88" s="11"/>
      <c r="B88" s="14" t="s">
        <v>109</v>
      </c>
      <c r="C88" s="28">
        <v>6750000</v>
      </c>
      <c r="D88" s="38">
        <f t="shared" si="1"/>
        <v>6750000</v>
      </c>
      <c r="E88" s="5"/>
      <c r="F88" s="5"/>
      <c r="G88" s="2"/>
    </row>
    <row r="89" spans="1:7" ht="15">
      <c r="A89" s="11"/>
      <c r="B89" s="14" t="s">
        <v>89</v>
      </c>
      <c r="C89" s="28">
        <v>2130000</v>
      </c>
      <c r="D89" s="38">
        <f t="shared" si="1"/>
        <v>2130000</v>
      </c>
      <c r="E89" s="5"/>
      <c r="F89" s="5"/>
      <c r="G89" s="2"/>
    </row>
    <row r="90" spans="1:7" ht="15">
      <c r="A90" s="11"/>
      <c r="B90" s="10" t="s">
        <v>57</v>
      </c>
      <c r="C90" s="26">
        <f>C91+C92+C93</f>
        <v>0</v>
      </c>
      <c r="D90" s="29">
        <f t="shared" si="1"/>
        <v>0</v>
      </c>
      <c r="E90" s="5"/>
      <c r="F90" s="5"/>
      <c r="G90" s="2"/>
    </row>
    <row r="91" spans="1:7" ht="15">
      <c r="A91" s="11"/>
      <c r="B91" s="14" t="s">
        <v>67</v>
      </c>
      <c r="C91" s="28"/>
      <c r="D91" s="38">
        <f t="shared" si="1"/>
        <v>0</v>
      </c>
      <c r="E91" s="5"/>
      <c r="F91" s="5"/>
      <c r="G91" s="2"/>
    </row>
    <row r="92" spans="1:7" ht="15">
      <c r="A92" s="11"/>
      <c r="B92" s="14" t="s">
        <v>58</v>
      </c>
      <c r="C92" s="28">
        <v>0</v>
      </c>
      <c r="D92" s="38">
        <f t="shared" si="1"/>
        <v>0</v>
      </c>
      <c r="E92" s="5"/>
      <c r="F92" s="5"/>
      <c r="G92" s="2"/>
    </row>
    <row r="93" spans="1:7" ht="24.75" customHeight="1">
      <c r="A93" s="11"/>
      <c r="B93" s="14" t="s">
        <v>59</v>
      </c>
      <c r="C93" s="28"/>
      <c r="D93" s="38">
        <f aca="true" t="shared" si="2" ref="D93:D147">C93</f>
        <v>0</v>
      </c>
      <c r="E93" s="5"/>
      <c r="F93" s="5"/>
      <c r="G93" s="2"/>
    </row>
    <row r="94" spans="1:7" ht="15">
      <c r="A94" s="7" t="s">
        <v>3</v>
      </c>
      <c r="B94" s="16" t="s">
        <v>74</v>
      </c>
      <c r="C94" s="26"/>
      <c r="D94" s="38">
        <f t="shared" si="2"/>
        <v>0</v>
      </c>
      <c r="E94" s="5"/>
      <c r="F94" s="5"/>
      <c r="G94" s="2"/>
    </row>
    <row r="95" spans="1:7" ht="15">
      <c r="A95" s="15">
        <v>1</v>
      </c>
      <c r="B95" s="15" t="s">
        <v>75</v>
      </c>
      <c r="C95" s="26">
        <f>C96+C98+C101+C106+C112+C114+C119+C126+C132+C134</f>
        <v>255687900</v>
      </c>
      <c r="D95" s="29">
        <f t="shared" si="2"/>
        <v>255687900</v>
      </c>
      <c r="E95" s="3"/>
      <c r="F95" s="3"/>
      <c r="G95" s="8"/>
    </row>
    <row r="96" spans="1:7" ht="15">
      <c r="A96" s="11"/>
      <c r="B96" s="10" t="s">
        <v>116</v>
      </c>
      <c r="C96" s="26">
        <f>C97</f>
        <v>5952400</v>
      </c>
      <c r="D96" s="29">
        <f t="shared" si="2"/>
        <v>5952400</v>
      </c>
      <c r="E96" s="5"/>
      <c r="F96" s="5"/>
      <c r="G96" s="2"/>
    </row>
    <row r="97" spans="1:7" ht="15">
      <c r="A97" s="11"/>
      <c r="B97" s="14" t="s">
        <v>117</v>
      </c>
      <c r="C97" s="28">
        <v>5952400</v>
      </c>
      <c r="D97" s="38">
        <f t="shared" si="2"/>
        <v>5952400</v>
      </c>
      <c r="E97" s="5"/>
      <c r="F97" s="5"/>
      <c r="G97" s="2"/>
    </row>
    <row r="98" spans="1:7" ht="15">
      <c r="A98" s="11"/>
      <c r="B98" s="10" t="s">
        <v>33</v>
      </c>
      <c r="C98" s="26">
        <f>C99+C100</f>
        <v>4116000</v>
      </c>
      <c r="D98" s="29">
        <f t="shared" si="2"/>
        <v>4116000</v>
      </c>
      <c r="E98" s="5"/>
      <c r="F98" s="5"/>
      <c r="G98" s="2"/>
    </row>
    <row r="99" spans="1:7" ht="15">
      <c r="A99" s="11"/>
      <c r="B99" s="14" t="s">
        <v>90</v>
      </c>
      <c r="C99" s="28">
        <v>0</v>
      </c>
      <c r="D99" s="38">
        <f t="shared" si="2"/>
        <v>0</v>
      </c>
      <c r="E99" s="5"/>
      <c r="F99" s="5"/>
      <c r="G99" s="2"/>
    </row>
    <row r="100" spans="1:7" ht="15">
      <c r="A100" s="11"/>
      <c r="B100" s="14" t="s">
        <v>35</v>
      </c>
      <c r="C100" s="28">
        <v>4116000</v>
      </c>
      <c r="D100" s="38">
        <f t="shared" si="2"/>
        <v>4116000</v>
      </c>
      <c r="E100" s="5"/>
      <c r="F100" s="5"/>
      <c r="G100" s="2"/>
    </row>
    <row r="101" spans="1:7" ht="15">
      <c r="A101" s="11"/>
      <c r="B101" s="10" t="s">
        <v>37</v>
      </c>
      <c r="C101" s="26">
        <f>C102+C103+C104+C105</f>
        <v>38349500</v>
      </c>
      <c r="D101" s="29">
        <f t="shared" si="2"/>
        <v>38349500</v>
      </c>
      <c r="E101" s="5"/>
      <c r="F101" s="5"/>
      <c r="G101" s="2"/>
    </row>
    <row r="102" spans="1:7" ht="15">
      <c r="A102" s="11"/>
      <c r="B102" s="14" t="s">
        <v>38</v>
      </c>
      <c r="C102" s="28">
        <v>1775000</v>
      </c>
      <c r="D102" s="38">
        <f t="shared" si="2"/>
        <v>1775000</v>
      </c>
      <c r="E102" s="5"/>
      <c r="F102" s="5"/>
      <c r="G102" s="2"/>
    </row>
    <row r="103" spans="1:7" ht="15">
      <c r="A103" s="11"/>
      <c r="B103" s="14" t="s">
        <v>39</v>
      </c>
      <c r="C103" s="28">
        <v>14052500</v>
      </c>
      <c r="D103" s="38">
        <f t="shared" si="2"/>
        <v>14052500</v>
      </c>
      <c r="E103" s="5"/>
      <c r="F103" s="5"/>
      <c r="G103" s="2"/>
    </row>
    <row r="104" spans="1:7" ht="15">
      <c r="A104" s="11"/>
      <c r="B104" s="14" t="s">
        <v>81</v>
      </c>
      <c r="C104" s="28"/>
      <c r="D104" s="38">
        <f t="shared" si="2"/>
        <v>0</v>
      </c>
      <c r="E104" s="5"/>
      <c r="F104" s="5"/>
      <c r="G104" s="2"/>
    </row>
    <row r="105" spans="1:7" ht="15">
      <c r="A105" s="11"/>
      <c r="B105" s="14" t="s">
        <v>68</v>
      </c>
      <c r="C105" s="28">
        <v>22522000</v>
      </c>
      <c r="D105" s="38">
        <f t="shared" si="2"/>
        <v>22522000</v>
      </c>
      <c r="E105" s="5"/>
      <c r="F105" s="5"/>
      <c r="G105" s="2"/>
    </row>
    <row r="106" spans="1:7" ht="15">
      <c r="A106" s="11"/>
      <c r="B106" s="10" t="s">
        <v>40</v>
      </c>
      <c r="C106" s="26">
        <f>C107+C108+C109+C110+C111</f>
        <v>1802900</v>
      </c>
      <c r="D106" s="29">
        <f t="shared" si="2"/>
        <v>1802900</v>
      </c>
      <c r="E106" s="5"/>
      <c r="F106" s="5"/>
      <c r="G106" s="2"/>
    </row>
    <row r="107" spans="1:7" ht="15">
      <c r="A107" s="11"/>
      <c r="B107" s="14" t="s">
        <v>41</v>
      </c>
      <c r="C107" s="28">
        <v>482900</v>
      </c>
      <c r="D107" s="38">
        <f t="shared" si="2"/>
        <v>482900</v>
      </c>
      <c r="E107" s="5"/>
      <c r="F107" s="5"/>
      <c r="G107" s="2"/>
    </row>
    <row r="108" spans="1:7" ht="15">
      <c r="A108" s="11"/>
      <c r="B108" s="14" t="s">
        <v>82</v>
      </c>
      <c r="C108" s="28">
        <v>0</v>
      </c>
      <c r="D108" s="38">
        <f t="shared" si="2"/>
        <v>0</v>
      </c>
      <c r="E108" s="5"/>
      <c r="F108" s="5"/>
      <c r="G108" s="2"/>
    </row>
    <row r="109" spans="1:7" ht="15">
      <c r="A109" s="11"/>
      <c r="B109" s="14" t="s">
        <v>42</v>
      </c>
      <c r="C109" s="28"/>
      <c r="D109" s="38">
        <f t="shared" si="2"/>
        <v>0</v>
      </c>
      <c r="E109" s="5"/>
      <c r="F109" s="5"/>
      <c r="G109" s="2"/>
    </row>
    <row r="110" spans="1:7" ht="15">
      <c r="A110" s="11"/>
      <c r="B110" s="14" t="s">
        <v>63</v>
      </c>
      <c r="C110" s="28"/>
      <c r="D110" s="38">
        <f t="shared" si="2"/>
        <v>0</v>
      </c>
      <c r="E110" s="5"/>
      <c r="F110" s="5"/>
      <c r="G110" s="2"/>
    </row>
    <row r="111" spans="1:7" ht="15">
      <c r="A111" s="11"/>
      <c r="B111" s="14" t="s">
        <v>43</v>
      </c>
      <c r="C111" s="28">
        <v>1320000</v>
      </c>
      <c r="D111" s="38">
        <f t="shared" si="2"/>
        <v>1320000</v>
      </c>
      <c r="E111" s="5"/>
      <c r="F111" s="5"/>
      <c r="G111" s="2"/>
    </row>
    <row r="112" spans="1:7" ht="15">
      <c r="A112" s="11"/>
      <c r="B112" s="10" t="s">
        <v>83</v>
      </c>
      <c r="C112" s="26">
        <f>C113</f>
        <v>350000</v>
      </c>
      <c r="D112" s="29">
        <f t="shared" si="2"/>
        <v>350000</v>
      </c>
      <c r="E112" s="5"/>
      <c r="F112" s="5"/>
      <c r="G112" s="2"/>
    </row>
    <row r="113" spans="1:7" ht="15">
      <c r="A113" s="11"/>
      <c r="B113" s="17" t="s">
        <v>84</v>
      </c>
      <c r="C113" s="28">
        <v>350000</v>
      </c>
      <c r="D113" s="38">
        <f t="shared" si="2"/>
        <v>350000</v>
      </c>
      <c r="E113" s="5"/>
      <c r="F113" s="5"/>
      <c r="G113" s="2"/>
    </row>
    <row r="114" spans="1:7" ht="15">
      <c r="A114" s="11"/>
      <c r="B114" s="10" t="s">
        <v>49</v>
      </c>
      <c r="C114" s="26">
        <f>C115+C116+C117+C118</f>
        <v>27130000</v>
      </c>
      <c r="D114" s="29">
        <f t="shared" si="2"/>
        <v>27130000</v>
      </c>
      <c r="E114" s="5"/>
      <c r="F114" s="5"/>
      <c r="G114" s="2"/>
    </row>
    <row r="115" spans="1:7" ht="15">
      <c r="A115" s="11"/>
      <c r="B115" s="14" t="s">
        <v>118</v>
      </c>
      <c r="C115" s="28">
        <v>220000</v>
      </c>
      <c r="D115" s="38">
        <f t="shared" si="2"/>
        <v>220000</v>
      </c>
      <c r="E115" s="5"/>
      <c r="F115" s="5"/>
      <c r="G115" s="2"/>
    </row>
    <row r="116" spans="1:7" ht="15">
      <c r="A116" s="11"/>
      <c r="B116" s="14" t="s">
        <v>119</v>
      </c>
      <c r="C116" s="28">
        <v>12500000</v>
      </c>
      <c r="D116" s="38">
        <f t="shared" si="2"/>
        <v>12500000</v>
      </c>
      <c r="E116" s="5"/>
      <c r="F116" s="5"/>
      <c r="G116" s="2"/>
    </row>
    <row r="117" spans="1:7" ht="15">
      <c r="A117" s="11"/>
      <c r="B117" s="14" t="s">
        <v>50</v>
      </c>
      <c r="C117" s="28">
        <v>2000000</v>
      </c>
      <c r="D117" s="38">
        <f t="shared" si="2"/>
        <v>2000000</v>
      </c>
      <c r="E117" s="5"/>
      <c r="F117" s="5"/>
      <c r="G117" s="2"/>
    </row>
    <row r="118" spans="1:7" ht="15">
      <c r="A118" s="11"/>
      <c r="B118" s="14" t="s">
        <v>64</v>
      </c>
      <c r="C118" s="28">
        <v>12410000</v>
      </c>
      <c r="D118" s="38">
        <f t="shared" si="2"/>
        <v>12410000</v>
      </c>
      <c r="E118" s="5"/>
      <c r="F118" s="5"/>
      <c r="G118" s="2"/>
    </row>
    <row r="119" spans="1:7" ht="42.75">
      <c r="A119" s="11"/>
      <c r="B119" s="10" t="s">
        <v>51</v>
      </c>
      <c r="C119" s="26">
        <f>C120+C121+C122+C123+C124+C125</f>
        <v>82170700</v>
      </c>
      <c r="D119" s="29">
        <f t="shared" si="2"/>
        <v>82170700</v>
      </c>
      <c r="E119" s="5"/>
      <c r="F119" s="5"/>
      <c r="G119" s="2"/>
    </row>
    <row r="120" spans="1:7" ht="15">
      <c r="A120" s="11"/>
      <c r="B120" s="14" t="s">
        <v>85</v>
      </c>
      <c r="C120" s="28">
        <v>21550000</v>
      </c>
      <c r="D120" s="38">
        <f t="shared" si="2"/>
        <v>21550000</v>
      </c>
      <c r="E120" s="5"/>
      <c r="F120" s="5"/>
      <c r="G120" s="2"/>
    </row>
    <row r="121" spans="1:7" ht="15">
      <c r="A121" s="11"/>
      <c r="B121" s="14" t="s">
        <v>91</v>
      </c>
      <c r="C121" s="28">
        <v>17926800</v>
      </c>
      <c r="D121" s="38">
        <f t="shared" si="2"/>
        <v>17926800</v>
      </c>
      <c r="E121" s="5"/>
      <c r="F121" s="5"/>
      <c r="G121" s="2"/>
    </row>
    <row r="122" spans="1:7" ht="15">
      <c r="A122" s="11"/>
      <c r="B122" s="14" t="s">
        <v>52</v>
      </c>
      <c r="C122" s="28">
        <v>0</v>
      </c>
      <c r="D122" s="38">
        <f t="shared" si="2"/>
        <v>0</v>
      </c>
      <c r="E122" s="5"/>
      <c r="F122" s="5"/>
      <c r="G122" s="2"/>
    </row>
    <row r="123" spans="1:7" ht="15">
      <c r="A123" s="11"/>
      <c r="B123" s="14" t="s">
        <v>120</v>
      </c>
      <c r="C123" s="28">
        <v>4550000</v>
      </c>
      <c r="D123" s="38">
        <f t="shared" si="2"/>
        <v>4550000</v>
      </c>
      <c r="E123" s="5"/>
      <c r="F123" s="5"/>
      <c r="G123" s="2"/>
    </row>
    <row r="124" spans="1:7" ht="15">
      <c r="A124" s="11"/>
      <c r="B124" s="14" t="s">
        <v>92</v>
      </c>
      <c r="C124" s="28">
        <v>6191000</v>
      </c>
      <c r="D124" s="38">
        <f t="shared" si="2"/>
        <v>6191000</v>
      </c>
      <c r="E124" s="5"/>
      <c r="F124" s="5"/>
      <c r="G124" s="2"/>
    </row>
    <row r="125" spans="1:7" ht="15">
      <c r="A125" s="11"/>
      <c r="B125" s="14" t="s">
        <v>93</v>
      </c>
      <c r="C125" s="28">
        <v>31952900</v>
      </c>
      <c r="D125" s="38">
        <f t="shared" si="2"/>
        <v>31952900</v>
      </c>
      <c r="E125" s="5"/>
      <c r="F125" s="5"/>
      <c r="G125" s="2"/>
    </row>
    <row r="126" spans="1:7" ht="15">
      <c r="A126" s="11"/>
      <c r="B126" s="10" t="s">
        <v>54</v>
      </c>
      <c r="C126" s="26">
        <f>C127+C128+C129+C130+C131</f>
        <v>82222800</v>
      </c>
      <c r="D126" s="29">
        <f t="shared" si="2"/>
        <v>82222800</v>
      </c>
      <c r="E126" s="5"/>
      <c r="F126" s="5"/>
      <c r="G126" s="2"/>
    </row>
    <row r="127" spans="1:7" ht="22.5" customHeight="1">
      <c r="A127" s="11"/>
      <c r="B127" s="14" t="s">
        <v>65</v>
      </c>
      <c r="C127" s="28">
        <v>21070000</v>
      </c>
      <c r="D127" s="38">
        <f t="shared" si="2"/>
        <v>21070000</v>
      </c>
      <c r="E127" s="5"/>
      <c r="F127" s="5"/>
      <c r="G127" s="2"/>
    </row>
    <row r="128" spans="1:7" ht="22.5" customHeight="1">
      <c r="A128" s="11"/>
      <c r="B128" s="14" t="s">
        <v>94</v>
      </c>
      <c r="C128" s="28">
        <v>0</v>
      </c>
      <c r="D128" s="38">
        <f t="shared" si="2"/>
        <v>0</v>
      </c>
      <c r="E128" s="5"/>
      <c r="F128" s="5"/>
      <c r="G128" s="2"/>
    </row>
    <row r="129" spans="1:7" ht="31.5" customHeight="1">
      <c r="A129" s="11"/>
      <c r="B129" s="14" t="s">
        <v>95</v>
      </c>
      <c r="C129" s="28">
        <v>13210400</v>
      </c>
      <c r="D129" s="38">
        <f t="shared" si="2"/>
        <v>13210400</v>
      </c>
      <c r="E129" s="5"/>
      <c r="F129" s="5"/>
      <c r="G129" s="2"/>
    </row>
    <row r="130" spans="1:7" ht="30">
      <c r="A130" s="11"/>
      <c r="B130" s="14" t="s">
        <v>88</v>
      </c>
      <c r="C130" s="28">
        <v>990000</v>
      </c>
      <c r="D130" s="38">
        <f t="shared" si="2"/>
        <v>990000</v>
      </c>
      <c r="E130" s="5"/>
      <c r="F130" s="5"/>
      <c r="G130" s="2"/>
    </row>
    <row r="131" spans="1:7" ht="15">
      <c r="A131" s="11"/>
      <c r="B131" s="14" t="s">
        <v>55</v>
      </c>
      <c r="C131" s="28">
        <v>46952400</v>
      </c>
      <c r="D131" s="38">
        <f t="shared" si="2"/>
        <v>46952400</v>
      </c>
      <c r="E131" s="5"/>
      <c r="F131" s="5"/>
      <c r="G131" s="2"/>
    </row>
    <row r="132" spans="1:7" ht="15">
      <c r="A132" s="11"/>
      <c r="B132" s="10" t="s">
        <v>56</v>
      </c>
      <c r="C132" s="26">
        <f>C133</f>
        <v>13593600</v>
      </c>
      <c r="D132" s="29">
        <f t="shared" si="2"/>
        <v>13593600</v>
      </c>
      <c r="E132" s="5"/>
      <c r="F132" s="5"/>
      <c r="G132" s="2"/>
    </row>
    <row r="133" spans="1:7" ht="15">
      <c r="A133" s="11"/>
      <c r="B133" s="14" t="s">
        <v>89</v>
      </c>
      <c r="C133" s="28">
        <v>13593600</v>
      </c>
      <c r="D133" s="38">
        <f t="shared" si="2"/>
        <v>13593600</v>
      </c>
      <c r="E133" s="5"/>
      <c r="F133" s="5"/>
      <c r="G133" s="2"/>
    </row>
    <row r="134" spans="1:7" ht="15">
      <c r="A134" s="11"/>
      <c r="B134" s="10" t="s">
        <v>57</v>
      </c>
      <c r="C134" s="26">
        <f>C135+C136</f>
        <v>0</v>
      </c>
      <c r="D134" s="29">
        <f t="shared" si="2"/>
        <v>0</v>
      </c>
      <c r="E134" s="5"/>
      <c r="F134" s="5"/>
      <c r="G134" s="2"/>
    </row>
    <row r="135" spans="1:7" ht="15">
      <c r="A135" s="11"/>
      <c r="B135" s="14" t="s">
        <v>58</v>
      </c>
      <c r="C135" s="28"/>
      <c r="D135" s="38">
        <f t="shared" si="2"/>
        <v>0</v>
      </c>
      <c r="E135" s="5"/>
      <c r="F135" s="5"/>
      <c r="G135" s="2"/>
    </row>
    <row r="136" spans="1:7" ht="21.75" customHeight="1">
      <c r="A136" s="11"/>
      <c r="B136" s="14" t="s">
        <v>59</v>
      </c>
      <c r="C136" s="28">
        <v>0</v>
      </c>
      <c r="D136" s="38">
        <f t="shared" si="2"/>
        <v>0</v>
      </c>
      <c r="E136" s="5"/>
      <c r="F136" s="5"/>
      <c r="G136" s="2"/>
    </row>
    <row r="137" spans="1:7" ht="15">
      <c r="A137" s="6" t="s">
        <v>5</v>
      </c>
      <c r="B137" s="10" t="s">
        <v>98</v>
      </c>
      <c r="C137" s="26">
        <f>C138+C140+C142+C144+C146</f>
        <v>132697000</v>
      </c>
      <c r="D137" s="29">
        <f t="shared" si="2"/>
        <v>132697000</v>
      </c>
      <c r="E137" s="5"/>
      <c r="F137" s="5"/>
      <c r="G137" s="2"/>
    </row>
    <row r="138" spans="1:7" ht="15">
      <c r="A138" s="11"/>
      <c r="B138" s="10" t="s">
        <v>110</v>
      </c>
      <c r="C138" s="26">
        <f>C139</f>
        <v>20125000</v>
      </c>
      <c r="D138" s="29">
        <f t="shared" si="2"/>
        <v>20125000</v>
      </c>
      <c r="E138" s="5"/>
      <c r="F138" s="5"/>
      <c r="G138" s="2"/>
    </row>
    <row r="139" spans="1:7" ht="15">
      <c r="A139" s="11"/>
      <c r="B139" s="14" t="s">
        <v>111</v>
      </c>
      <c r="C139" s="28">
        <v>20125000</v>
      </c>
      <c r="D139" s="38">
        <f t="shared" si="2"/>
        <v>20125000</v>
      </c>
      <c r="E139" s="5"/>
      <c r="F139" s="5"/>
      <c r="G139" s="2"/>
    </row>
    <row r="140" spans="1:7" ht="15">
      <c r="A140" s="11"/>
      <c r="B140" s="10" t="s">
        <v>112</v>
      </c>
      <c r="C140" s="26">
        <f>C141</f>
        <v>3180000</v>
      </c>
      <c r="D140" s="29">
        <f t="shared" si="2"/>
        <v>3180000</v>
      </c>
      <c r="E140" s="5"/>
      <c r="F140" s="5"/>
      <c r="G140" s="2"/>
    </row>
    <row r="141" spans="1:7" ht="15">
      <c r="A141" s="11"/>
      <c r="B141" s="14" t="s">
        <v>113</v>
      </c>
      <c r="C141" s="28">
        <v>3180000</v>
      </c>
      <c r="D141" s="38">
        <f t="shared" si="2"/>
        <v>3180000</v>
      </c>
      <c r="E141" s="5"/>
      <c r="F141" s="5"/>
      <c r="G141" s="2"/>
    </row>
    <row r="142" spans="1:7" ht="15">
      <c r="A142" s="11"/>
      <c r="B142" s="10" t="s">
        <v>99</v>
      </c>
      <c r="C142" s="26">
        <f>C143</f>
        <v>4410000</v>
      </c>
      <c r="D142" s="29">
        <f t="shared" si="2"/>
        <v>4410000</v>
      </c>
      <c r="E142" s="5"/>
      <c r="F142" s="5"/>
      <c r="G142" s="2"/>
    </row>
    <row r="143" spans="1:7" ht="15">
      <c r="A143" s="11"/>
      <c r="B143" s="14" t="s">
        <v>100</v>
      </c>
      <c r="C143" s="28">
        <v>4410000</v>
      </c>
      <c r="D143" s="38">
        <f t="shared" si="2"/>
        <v>4410000</v>
      </c>
      <c r="E143" s="5"/>
      <c r="F143" s="5"/>
      <c r="G143" s="2"/>
    </row>
    <row r="144" spans="1:7" ht="15">
      <c r="A144" s="11"/>
      <c r="B144" s="10" t="s">
        <v>56</v>
      </c>
      <c r="C144" s="26">
        <f>C145</f>
        <v>3160000</v>
      </c>
      <c r="D144" s="29">
        <f t="shared" si="2"/>
        <v>3160000</v>
      </c>
      <c r="E144" s="5"/>
      <c r="F144" s="5"/>
      <c r="G144" s="2"/>
    </row>
    <row r="145" spans="1:7" ht="15">
      <c r="A145" s="11"/>
      <c r="B145" s="14" t="s">
        <v>101</v>
      </c>
      <c r="C145" s="28">
        <v>3160000</v>
      </c>
      <c r="D145" s="38">
        <f t="shared" si="2"/>
        <v>3160000</v>
      </c>
      <c r="E145" s="5"/>
      <c r="F145" s="5"/>
      <c r="G145" s="2"/>
    </row>
    <row r="146" spans="1:7" ht="15">
      <c r="A146" s="11"/>
      <c r="B146" s="10" t="s">
        <v>114</v>
      </c>
      <c r="C146" s="26">
        <f>C147</f>
        <v>101822000</v>
      </c>
      <c r="D146" s="38">
        <f t="shared" si="2"/>
        <v>101822000</v>
      </c>
      <c r="E146" s="5"/>
      <c r="F146" s="5"/>
      <c r="G146" s="2"/>
    </row>
    <row r="147" spans="1:7" ht="15">
      <c r="A147" s="11"/>
      <c r="B147" s="14" t="s">
        <v>115</v>
      </c>
      <c r="C147" s="28">
        <v>101822000</v>
      </c>
      <c r="D147" s="38">
        <f t="shared" si="2"/>
        <v>101822000</v>
      </c>
      <c r="E147" s="5"/>
      <c r="F147" s="5"/>
      <c r="G147" s="2"/>
    </row>
    <row r="148" spans="1:7" ht="15">
      <c r="A148" s="11"/>
      <c r="B148" s="14"/>
      <c r="C148" s="28"/>
      <c r="D148" s="28"/>
      <c r="E148" s="5"/>
      <c r="F148" s="5"/>
      <c r="G148" s="2"/>
    </row>
    <row r="149" spans="1:7" ht="15.75">
      <c r="A149" s="1"/>
      <c r="B149" s="35" t="s">
        <v>77</v>
      </c>
      <c r="C149" s="49" t="s">
        <v>70</v>
      </c>
      <c r="D149" s="49"/>
      <c r="E149" s="34"/>
      <c r="F149" s="34"/>
      <c r="G149" s="34"/>
    </row>
    <row r="150" spans="1:7" ht="15.75">
      <c r="A150" s="1"/>
      <c r="B150" s="1"/>
      <c r="C150" s="1"/>
      <c r="D150" s="1"/>
      <c r="E150" s="34"/>
      <c r="F150" s="34"/>
      <c r="G150" s="34"/>
    </row>
    <row r="151" spans="1:7" ht="15.75">
      <c r="A151" s="1"/>
      <c r="B151" s="1"/>
      <c r="C151" s="1"/>
      <c r="D151" s="1"/>
      <c r="E151" s="34"/>
      <c r="F151" s="34"/>
      <c r="G151" s="34"/>
    </row>
    <row r="152" spans="1:7" ht="15.75">
      <c r="A152" s="1"/>
      <c r="B152" s="1"/>
      <c r="C152" s="1"/>
      <c r="D152" s="1"/>
      <c r="E152" s="34"/>
      <c r="F152" s="34"/>
      <c r="G152" s="34"/>
    </row>
    <row r="153" spans="1:7" ht="15.75">
      <c r="A153" s="35"/>
      <c r="B153" s="37" t="s">
        <v>96</v>
      </c>
      <c r="C153" s="49" t="s">
        <v>97</v>
      </c>
      <c r="D153" s="49"/>
      <c r="E153" s="36"/>
      <c r="F153" s="36"/>
      <c r="G153" s="36"/>
    </row>
    <row r="154" spans="1:7" ht="16.5">
      <c r="A154" s="9"/>
      <c r="B154" s="20"/>
      <c r="C154" s="31"/>
      <c r="D154" s="31"/>
      <c r="E154" s="9"/>
      <c r="F154" s="9"/>
      <c r="G154" s="9"/>
    </row>
    <row r="155" spans="1:7" ht="16.5">
      <c r="A155" s="9"/>
      <c r="B155" s="20"/>
      <c r="C155" s="31"/>
      <c r="D155" s="31"/>
      <c r="E155" s="9"/>
      <c r="F155" s="9"/>
      <c r="G155" s="9"/>
    </row>
  </sheetData>
  <sheetProtection/>
  <mergeCells count="12">
    <mergeCell ref="C149:D149"/>
    <mergeCell ref="C153:D153"/>
    <mergeCell ref="A6:D6"/>
    <mergeCell ref="C7:E7"/>
    <mergeCell ref="A8:A10"/>
    <mergeCell ref="B8:B10"/>
    <mergeCell ref="C8:C10"/>
    <mergeCell ref="D8:D10"/>
    <mergeCell ref="D2:G2"/>
    <mergeCell ref="A3:B3"/>
    <mergeCell ref="A4:B4"/>
    <mergeCell ref="A5:D5"/>
  </mergeCells>
  <printOptions/>
  <pageMargins left="0.5" right="0" top="0.2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aaa</cp:lastModifiedBy>
  <cp:lastPrinted>2016-10-06T01:47:10Z</cp:lastPrinted>
  <dcterms:created xsi:type="dcterms:W3CDTF">2016-03-22T04:00:33Z</dcterms:created>
  <dcterms:modified xsi:type="dcterms:W3CDTF">2019-04-17T02:01:35Z</dcterms:modified>
  <cp:category/>
  <cp:version/>
  <cp:contentType/>
  <cp:contentStatus/>
</cp:coreProperties>
</file>