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20" windowHeight="10920"/>
  </bookViews>
  <sheets>
    <sheet name="Sheet1" sheetId="1" r:id="rId1"/>
  </sheets>
  <externalReferences>
    <externalReference r:id="rId2"/>
    <externalReference r:id="rId3"/>
  </externalReferences>
  <calcPr calcId="124519" concurrentCalc="0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1"/>
  <c r="T34"/>
  <c r="R34"/>
  <c r="P34"/>
  <c r="N34"/>
  <c r="L34"/>
  <c r="Z33"/>
  <c r="X33"/>
  <c r="V33"/>
  <c r="T33"/>
  <c r="R33"/>
  <c r="P33"/>
  <c r="N33"/>
  <c r="L33"/>
  <c r="J33"/>
  <c r="H33"/>
  <c r="F33"/>
  <c r="D33"/>
  <c r="AB32"/>
  <c r="Z32"/>
  <c r="X32"/>
  <c r="V32"/>
  <c r="T32"/>
  <c r="R32"/>
  <c r="P32"/>
  <c r="N32"/>
  <c r="L32"/>
  <c r="J32"/>
  <c r="H32"/>
  <c r="F32"/>
  <c r="D32"/>
  <c r="AB31"/>
  <c r="Z31"/>
  <c r="X31"/>
  <c r="V31"/>
  <c r="T31"/>
  <c r="R31"/>
  <c r="P31"/>
  <c r="N31"/>
  <c r="L31"/>
  <c r="J31"/>
  <c r="H31"/>
  <c r="F31"/>
  <c r="D31"/>
  <c r="AB30"/>
  <c r="Z30"/>
  <c r="X30"/>
  <c r="V30"/>
  <c r="T30"/>
  <c r="R30"/>
  <c r="P30"/>
  <c r="N30"/>
  <c r="L30"/>
  <c r="J30"/>
  <c r="H30"/>
  <c r="F30"/>
  <c r="D30"/>
  <c r="AB29"/>
  <c r="Z29"/>
  <c r="X29"/>
  <c r="V29"/>
  <c r="T29"/>
  <c r="R29"/>
  <c r="P29"/>
  <c r="N29"/>
  <c r="L29"/>
  <c r="J29"/>
  <c r="H29"/>
  <c r="F29"/>
  <c r="D29"/>
  <c r="AB28"/>
  <c r="Z28"/>
  <c r="X28"/>
  <c r="V28"/>
  <c r="T28"/>
  <c r="R28"/>
  <c r="P28"/>
  <c r="N28"/>
  <c r="L28"/>
  <c r="J28"/>
  <c r="H28"/>
  <c r="F28"/>
  <c r="D28"/>
  <c r="AB27"/>
  <c r="Z27"/>
  <c r="X27"/>
  <c r="V27"/>
  <c r="T27"/>
  <c r="R27"/>
  <c r="P27"/>
  <c r="N27"/>
  <c r="L27"/>
  <c r="J27"/>
  <c r="H27"/>
  <c r="F27"/>
  <c r="D27"/>
  <c r="AB26"/>
  <c r="Z26"/>
  <c r="X26"/>
  <c r="V26"/>
  <c r="T26"/>
  <c r="R26"/>
  <c r="P26"/>
  <c r="N26"/>
  <c r="L26"/>
  <c r="J26"/>
  <c r="H26"/>
  <c r="F26"/>
  <c r="D26"/>
  <c r="AB25"/>
  <c r="Z25"/>
  <c r="X25"/>
  <c r="V25"/>
  <c r="T25"/>
  <c r="R25"/>
  <c r="P25"/>
  <c r="N25"/>
  <c r="L25"/>
  <c r="J25"/>
  <c r="H25"/>
  <c r="F25"/>
  <c r="D25"/>
  <c r="AB24"/>
  <c r="Z24"/>
  <c r="X24"/>
  <c r="V24"/>
  <c r="T24"/>
  <c r="R24"/>
  <c r="P24"/>
  <c r="N24"/>
  <c r="L24"/>
  <c r="J24"/>
  <c r="H24"/>
  <c r="F24"/>
  <c r="D24"/>
  <c r="AB23"/>
  <c r="Z23"/>
  <c r="X23"/>
  <c r="V23"/>
  <c r="T23"/>
  <c r="R23"/>
  <c r="P23"/>
  <c r="N23"/>
  <c r="L23"/>
  <c r="J23"/>
  <c r="H23"/>
  <c r="F23"/>
  <c r="D23"/>
  <c r="AB22"/>
  <c r="Z22"/>
  <c r="X22"/>
  <c r="V22"/>
  <c r="T22"/>
  <c r="R22"/>
  <c r="P22"/>
  <c r="N22"/>
  <c r="L22"/>
  <c r="J22"/>
  <c r="H22"/>
  <c r="F22"/>
  <c r="D22"/>
  <c r="AB21"/>
  <c r="Z21"/>
  <c r="X21"/>
  <c r="V21"/>
  <c r="T21"/>
  <c r="R21"/>
  <c r="P21"/>
  <c r="N21"/>
  <c r="L21"/>
  <c r="J21"/>
  <c r="H21"/>
  <c r="F21"/>
  <c r="D21"/>
  <c r="AB20"/>
  <c r="Z20"/>
  <c r="X20"/>
  <c r="V20"/>
  <c r="T20"/>
  <c r="R20"/>
  <c r="P20"/>
  <c r="N20"/>
  <c r="L20"/>
  <c r="J20"/>
  <c r="H20"/>
  <c r="F20"/>
  <c r="D20"/>
  <c r="AB19"/>
  <c r="Z19"/>
  <c r="X19"/>
  <c r="V19"/>
  <c r="T19"/>
  <c r="R19"/>
  <c r="P19"/>
  <c r="N19"/>
  <c r="L19"/>
  <c r="J19"/>
  <c r="H19"/>
  <c r="F19"/>
  <c r="D19"/>
  <c r="AB18"/>
  <c r="Z18"/>
  <c r="X18"/>
  <c r="V18"/>
  <c r="T18"/>
  <c r="R18"/>
  <c r="P18"/>
  <c r="N18"/>
  <c r="L18"/>
  <c r="J18"/>
  <c r="H18"/>
  <c r="F18"/>
  <c r="D18"/>
  <c r="AB17"/>
  <c r="Z17"/>
  <c r="X17"/>
  <c r="V17"/>
  <c r="T17"/>
  <c r="R17"/>
  <c r="P17"/>
  <c r="N17"/>
  <c r="L17"/>
  <c r="J17"/>
  <c r="H17"/>
  <c r="F17"/>
  <c r="D17"/>
  <c r="AB16"/>
  <c r="Z16"/>
  <c r="X16"/>
  <c r="V16"/>
  <c r="T16"/>
  <c r="R16"/>
  <c r="P16"/>
  <c r="N16"/>
  <c r="L16"/>
  <c r="J16"/>
  <c r="H16"/>
  <c r="F16"/>
  <c r="D16"/>
  <c r="AB15"/>
  <c r="Z15"/>
  <c r="X15"/>
  <c r="V15"/>
  <c r="T15"/>
  <c r="R15"/>
  <c r="P15"/>
  <c r="N15"/>
  <c r="L15"/>
  <c r="J15"/>
  <c r="H15"/>
  <c r="F15"/>
  <c r="D15"/>
  <c r="AB14"/>
  <c r="Z14"/>
  <c r="X14"/>
  <c r="V14"/>
  <c r="T14"/>
  <c r="R14"/>
  <c r="P14"/>
  <c r="N14"/>
  <c r="L14"/>
  <c r="J14"/>
  <c r="H14"/>
  <c r="F14"/>
  <c r="D14"/>
  <c r="AB13"/>
  <c r="Z13"/>
  <c r="X13"/>
  <c r="V13"/>
  <c r="T13"/>
  <c r="R13"/>
  <c r="P13"/>
  <c r="N13"/>
  <c r="L13"/>
  <c r="J13"/>
  <c r="H13"/>
  <c r="F13"/>
  <c r="D13"/>
  <c r="AB12"/>
  <c r="Z12"/>
  <c r="X12"/>
  <c r="V12"/>
  <c r="T12"/>
  <c r="R12"/>
  <c r="P12"/>
  <c r="N12"/>
  <c r="L12"/>
  <c r="J12"/>
  <c r="H12"/>
  <c r="F12"/>
  <c r="D12"/>
  <c r="V11"/>
  <c r="T11"/>
  <c r="R11"/>
  <c r="P11"/>
  <c r="N11"/>
  <c r="L11"/>
  <c r="J11"/>
  <c r="H11"/>
  <c r="F11"/>
  <c r="D11"/>
  <c r="V9"/>
  <c r="T9"/>
  <c r="R9"/>
  <c r="AB8"/>
  <c r="Z8"/>
  <c r="X8"/>
  <c r="V8"/>
  <c r="T8"/>
  <c r="R8"/>
  <c r="P8"/>
  <c r="N8"/>
  <c r="L8"/>
  <c r="J8"/>
  <c r="H8"/>
  <c r="F8"/>
  <c r="D8"/>
  <c r="AB7"/>
  <c r="Z7"/>
  <c r="X7"/>
  <c r="V7"/>
  <c r="T7"/>
  <c r="R7"/>
  <c r="P7"/>
  <c r="N7"/>
  <c r="L7"/>
  <c r="J7"/>
  <c r="H7"/>
  <c r="F7"/>
  <c r="D7"/>
  <c r="AB6"/>
  <c r="Z6"/>
  <c r="X6"/>
  <c r="V6"/>
  <c r="T6"/>
  <c r="R6"/>
  <c r="P6"/>
  <c r="N6"/>
  <c r="L6"/>
  <c r="J6"/>
  <c r="H6"/>
  <c r="F6"/>
  <c r="D6"/>
  <c r="AB5"/>
  <c r="Z5"/>
  <c r="X5"/>
  <c r="V5"/>
  <c r="T5"/>
  <c r="R5"/>
  <c r="P5"/>
  <c r="N5"/>
  <c r="L5"/>
  <c r="J5"/>
  <c r="H5"/>
  <c r="F5"/>
  <c r="D5"/>
  <c r="AB4"/>
  <c r="Z4"/>
  <c r="X4"/>
  <c r="V4"/>
  <c r="T4"/>
  <c r="R4"/>
  <c r="P4"/>
  <c r="L4"/>
  <c r="J4"/>
  <c r="H4"/>
  <c r="F4"/>
  <c r="D4"/>
  <c r="AA3"/>
  <c r="Y3"/>
  <c r="W3"/>
  <c r="U3"/>
  <c r="S3"/>
  <c r="Q3"/>
  <c r="O3"/>
  <c r="M3"/>
  <c r="K3"/>
  <c r="I3"/>
  <c r="G3"/>
  <c r="E3"/>
  <c r="C3"/>
  <c r="W1"/>
  <c r="I1"/>
</calcChain>
</file>

<file path=xl/sharedStrings.xml><?xml version="1.0" encoding="utf-8"?>
<sst xmlns="http://schemas.openxmlformats.org/spreadsheetml/2006/main" count="391" uniqueCount="40">
  <si>
    <t>TRƯỜNG THCS ĐẠI YÊN</t>
  </si>
  <si>
    <t>Thực hiện từ ngày 11 tháng 01 năm 2021  (Bắc, Hồng, Đ.Hà - 3GV thỉnh giảng)</t>
  </si>
  <si>
    <t>Thứ</t>
  </si>
  <si>
    <t>Tiết</t>
  </si>
  <si>
    <t>Thứ 2</t>
  </si>
  <si>
    <t>SHDC</t>
  </si>
  <si>
    <t xml:space="preserve">Thiếu </t>
  </si>
  <si>
    <t>SINH</t>
  </si>
  <si>
    <t>C.Ng</t>
  </si>
  <si>
    <t>SỬ</t>
  </si>
  <si>
    <t>VĂN</t>
  </si>
  <si>
    <t>T.ANH</t>
  </si>
  <si>
    <t>ĐỊA</t>
  </si>
  <si>
    <t>T.DỤC</t>
  </si>
  <si>
    <t>TOÁN</t>
  </si>
  <si>
    <t>Â.N</t>
  </si>
  <si>
    <t>M.T</t>
  </si>
  <si>
    <t>LÝ</t>
  </si>
  <si>
    <t>chiều</t>
  </si>
  <si>
    <t>1 (14h)</t>
  </si>
  <si>
    <t>GDHN</t>
  </si>
  <si>
    <t>Thông</t>
  </si>
  <si>
    <t>Có thể tổ chức cả khối cùng thời điểm</t>
  </si>
  <si>
    <t>Thứ 3</t>
  </si>
  <si>
    <t>HÓA</t>
  </si>
  <si>
    <t>GDCD</t>
  </si>
  <si>
    <t>Thứ 4</t>
  </si>
  <si>
    <t>Thứ 5</t>
  </si>
  <si>
    <t>Thứ 6 sáng</t>
  </si>
  <si>
    <t>Lý</t>
  </si>
  <si>
    <t>SHCT</t>
  </si>
  <si>
    <t>Thứ 6 chiều</t>
  </si>
  <si>
    <t>HĐNG</t>
  </si>
  <si>
    <t>Liễu</t>
  </si>
  <si>
    <t>Hoa</t>
  </si>
  <si>
    <t>Vỹ</t>
  </si>
  <si>
    <t>C.Hiền</t>
  </si>
  <si>
    <t>P. HIỆU TRƯỞNG</t>
  </si>
  <si>
    <t xml:space="preserve"> </t>
  </si>
  <si>
    <r>
      <rPr>
        <b/>
        <u/>
        <sz val="10"/>
        <rFont val="Times New Roman"/>
        <family val="1"/>
      </rPr>
      <t>GVCN Chú ý</t>
    </r>
    <r>
      <rPr>
        <b/>
        <sz val="10"/>
        <rFont val="Times New Roman"/>
        <family val="1"/>
      </rPr>
      <t xml:space="preserve">:  
GVCN mỗi lớp dạy HĐNGLL6 +7 tuần1/tháng (liền 2t). HĐNGLL 8 + 9 tuần1;3/tháng (từng tiết).                                                                                                                   
Các tuần còn lại giờ HĐNGLL GVCN các lớp tổ chức giáo dục stem theo Kế hoạch từ đầu năm nay gửi lại.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</si>
</sst>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21">
    <font>
      <sz val="14"/>
      <color theme="1"/>
      <name val="Times New Roman"/>
      <family val="2"/>
      <charset val="163"/>
    </font>
    <font>
      <b/>
      <u/>
      <sz val="10"/>
      <name val="Times New Roman"/>
      <family val="1"/>
      <charset val="163"/>
    </font>
    <font>
      <sz val="16"/>
      <name val="Times New Roman"/>
      <family val="1"/>
      <charset val="163"/>
    </font>
    <font>
      <b/>
      <sz val="14"/>
      <name val="Times New Roman"/>
      <family val="1"/>
      <charset val="163"/>
    </font>
    <font>
      <b/>
      <i/>
      <sz val="11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8"/>
      <name val="Calibri Light"/>
      <family val="1"/>
      <scheme val="major"/>
    </font>
    <font>
      <sz val="8"/>
      <name val="Calibri Light"/>
      <family val="1"/>
      <scheme val="major"/>
    </font>
    <font>
      <b/>
      <sz val="7"/>
      <name val="Calibri Light"/>
      <family val="1"/>
      <scheme val="major"/>
    </font>
    <font>
      <sz val="11"/>
      <name val="Calibri Light"/>
      <family val="1"/>
      <scheme val="major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.VnArial"/>
      <family val="2"/>
    </font>
    <font>
      <sz val="11"/>
      <name val=".VnArial"/>
      <family val="2"/>
    </font>
    <font>
      <b/>
      <sz val="11"/>
      <name val=".VnArialH"/>
      <family val="2"/>
    </font>
    <font>
      <sz val="11"/>
      <name val=".VnArialH"/>
      <family val="2"/>
    </font>
    <font>
      <sz val="14"/>
      <name val="Times New Roman"/>
      <family val="2"/>
      <charset val="163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0" fillId="2" borderId="0" xfId="0" applyFont="1" applyFill="1" applyAlignment="1" applyProtection="1">
      <alignment horizontal="center" vertical="center" wrapText="1"/>
      <protection hidden="1"/>
    </xf>
    <xf numFmtId="0" fontId="14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Protection="1">
      <protection hidden="1"/>
    </xf>
    <xf numFmtId="0" fontId="19" fillId="0" borderId="0" xfId="0" applyFont="1"/>
    <xf numFmtId="0" fontId="17" fillId="2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0" borderId="8" xfId="0" applyFont="1" applyFill="1" applyBorder="1" applyAlignment="1" applyProtection="1">
      <alignment vertical="center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9" fillId="0" borderId="15" xfId="0" applyFont="1" applyFill="1" applyBorder="1" applyAlignment="1" applyProtection="1">
      <alignment vertical="center"/>
      <protection hidden="1"/>
    </xf>
    <xf numFmtId="0" fontId="9" fillId="0" borderId="16" xfId="0" applyFont="1" applyFill="1" applyBorder="1" applyAlignment="1" applyProtection="1">
      <alignment vertical="center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9" fillId="0" borderId="39" xfId="0" applyFont="1" applyFill="1" applyBorder="1" applyAlignment="1" applyProtection="1">
      <alignment horizontal="center" vertical="center"/>
      <protection hidden="1"/>
    </xf>
    <xf numFmtId="0" fontId="8" fillId="0" borderId="39" xfId="0" applyFont="1" applyFill="1" applyBorder="1" applyAlignment="1" applyProtection="1">
      <alignment horizontal="center" vertical="center"/>
      <protection hidden="1"/>
    </xf>
    <xf numFmtId="0" fontId="9" fillId="0" borderId="41" xfId="0" applyFont="1" applyFill="1" applyBorder="1" applyAlignment="1" applyProtection="1">
      <alignment horizontal="center" vertical="center"/>
      <protection hidden="1"/>
    </xf>
    <xf numFmtId="0" fontId="8" fillId="0" borderId="42" xfId="0" applyFont="1" applyFill="1" applyBorder="1" applyAlignment="1" applyProtection="1">
      <alignment horizontal="center" vertical="center"/>
      <protection hidden="1"/>
    </xf>
    <xf numFmtId="0" fontId="8" fillId="0" borderId="41" xfId="0" applyFont="1" applyFill="1" applyBorder="1" applyAlignment="1" applyProtection="1">
      <alignment horizontal="center" vertical="center"/>
      <protection hidden="1"/>
    </xf>
    <xf numFmtId="0" fontId="9" fillId="0" borderId="31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7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32" xfId="0" applyFont="1" applyFill="1" applyBorder="1" applyAlignment="1" applyProtection="1">
      <alignment horizontal="center" vertical="center"/>
      <protection hidden="1"/>
    </xf>
    <xf numFmtId="0" fontId="8" fillId="0" borderId="32" xfId="0" applyFont="1" applyFill="1" applyBorder="1" applyAlignment="1" applyProtection="1">
      <alignment horizontal="center" vertical="center"/>
      <protection hidden="1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vertical="center"/>
      <protection hidden="1"/>
    </xf>
    <xf numFmtId="0" fontId="8" fillId="0" borderId="36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20" fillId="0" borderId="46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right" vertical="top" wrapText="1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30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43" xfId="0" applyFont="1" applyFill="1" applyBorder="1" applyAlignment="1" applyProtection="1">
      <alignment horizontal="center" vertical="center" wrapText="1"/>
      <protection hidden="1"/>
    </xf>
    <xf numFmtId="0" fontId="7" fillId="0" borderId="44" xfId="0" applyFont="1" applyFill="1" applyBorder="1" applyAlignment="1" applyProtection="1">
      <alignment horizontal="center" vertical="center" wrapText="1"/>
      <protection hidden="1"/>
    </xf>
    <xf numFmtId="0" fontId="11" fillId="3" borderId="45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N&#258;M%20M&#7898;I%202020-2021/TKB%20-%20P%20c&#244;ng%20CM%2020-21/TKB%20HKI%20So3(1.11%20c&#243;%203%20thinh%20giang)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N&#258;M%20M&#7898;I%202020-2021/TKB%20-%20P%20c&#244;ng%20CM%2020-21/TKB%20HKI%20s&#7889;2%2020-21(1.10%20B&#7855;c%20ngh&#7881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CM"/>
      <sheetName val="XEP TKB"/>
      <sheetName val="KIEM TRA"/>
      <sheetName val="Sheet6"/>
      <sheetName val="KHOI 6"/>
      <sheetName val="KHOI 7"/>
      <sheetName val="KHOI 8"/>
      <sheetName val="KHOI 9 1"/>
      <sheetName val="Sheet1"/>
      <sheetName val="Sheet2"/>
      <sheetName val="Sheet3"/>
      <sheetName val="Sheet4"/>
      <sheetName val="KHOI 9 2"/>
      <sheetName val="TKB GV"/>
      <sheetName val="HDSD"/>
      <sheetName val="Sheet5"/>
    </sheetNames>
    <sheetDataSet>
      <sheetData sheetId="0">
        <row r="1">
          <cell r="M1" t="str">
            <v>NĂM HỌC 2020-2021</v>
          </cell>
        </row>
        <row r="2">
          <cell r="C2" t="str">
            <v>THỜI KHÓA BIỂU HỌC KỲ II</v>
          </cell>
        </row>
        <row r="6">
          <cell r="C6" t="str">
            <v>6A1</v>
          </cell>
          <cell r="D6" t="str">
            <v>6A2</v>
          </cell>
          <cell r="E6" t="str">
            <v>6A3</v>
          </cell>
          <cell r="F6" t="str">
            <v>7A1</v>
          </cell>
          <cell r="G6" t="str">
            <v>7A2</v>
          </cell>
          <cell r="H6" t="str">
            <v>7A3</v>
          </cell>
          <cell r="I6" t="str">
            <v>7A4</v>
          </cell>
          <cell r="J6" t="str">
            <v>8A1</v>
          </cell>
          <cell r="K6" t="str">
            <v>8A2</v>
          </cell>
          <cell r="L6" t="str">
            <v>8A3</v>
          </cell>
          <cell r="M6" t="str">
            <v>9A</v>
          </cell>
          <cell r="N6" t="str">
            <v>9B</v>
          </cell>
          <cell r="O6" t="str">
            <v>9C</v>
          </cell>
        </row>
        <row r="7">
          <cell r="B7" t="str">
            <v>SHDC</v>
          </cell>
          <cell r="C7" t="str">
            <v>Hải</v>
          </cell>
          <cell r="D7" t="str">
            <v>NgThủy</v>
          </cell>
          <cell r="E7" t="str">
            <v>Hạnh</v>
          </cell>
          <cell r="F7" t="str">
            <v>Hoa</v>
          </cell>
          <cell r="G7" t="str">
            <v>Ngân</v>
          </cell>
          <cell r="H7" t="str">
            <v>Mây</v>
          </cell>
          <cell r="I7" t="str">
            <v>Chỉnh</v>
          </cell>
          <cell r="J7" t="str">
            <v>NgHương</v>
          </cell>
          <cell r="K7" t="str">
            <v>Tâm</v>
          </cell>
          <cell r="L7" t="str">
            <v>ChHiền</v>
          </cell>
          <cell r="M7" t="str">
            <v>Vỹ</v>
          </cell>
          <cell r="N7" t="str">
            <v>C.Hiền</v>
          </cell>
          <cell r="O7" t="str">
            <v>Liễu</v>
          </cell>
        </row>
        <row r="8">
          <cell r="B8" t="str">
            <v>Toán</v>
          </cell>
          <cell r="C8" t="str">
            <v>Hồng</v>
          </cell>
          <cell r="D8" t="str">
            <v>Hồng</v>
          </cell>
          <cell r="E8" t="str">
            <v>Hồng</v>
          </cell>
          <cell r="F8" t="str">
            <v>Phương</v>
          </cell>
          <cell r="G8" t="str">
            <v>Phương</v>
          </cell>
          <cell r="H8" t="str">
            <v>Phương</v>
          </cell>
          <cell r="I8" t="str">
            <v>Phương</v>
          </cell>
          <cell r="J8" t="str">
            <v>T. Hà</v>
          </cell>
          <cell r="K8" t="str">
            <v>T. Hà</v>
          </cell>
          <cell r="L8" t="str">
            <v>T. Hà</v>
          </cell>
          <cell r="M8" t="str">
            <v>T.Thủy</v>
          </cell>
          <cell r="N8" t="str">
            <v>T.Thủy</v>
          </cell>
          <cell r="O8" t="str">
            <v>T.Thủy</v>
          </cell>
        </row>
        <row r="9">
          <cell r="B9" t="str">
            <v>Lý</v>
          </cell>
          <cell r="C9" t="str">
            <v>Hồng</v>
          </cell>
          <cell r="D9" t="str">
            <v>Hồng</v>
          </cell>
          <cell r="E9" t="str">
            <v>Hồng</v>
          </cell>
          <cell r="F9" t="str">
            <v>T. Hà</v>
          </cell>
          <cell r="G9" t="str">
            <v>T. Hà</v>
          </cell>
          <cell r="H9" t="str">
            <v>T. Hà</v>
          </cell>
          <cell r="I9" t="str">
            <v>T. Hà</v>
          </cell>
          <cell r="J9" t="str">
            <v>Phương</v>
          </cell>
          <cell r="K9" t="str">
            <v>Phương</v>
          </cell>
          <cell r="L9" t="str">
            <v>Phương</v>
          </cell>
          <cell r="M9" t="str">
            <v>T.Thủy</v>
          </cell>
          <cell r="N9" t="str">
            <v>T.Thủy</v>
          </cell>
          <cell r="O9" t="str">
            <v>T.Thủy</v>
          </cell>
        </row>
        <row r="10">
          <cell r="B10" t="str">
            <v>Hóa</v>
          </cell>
          <cell r="J10" t="str">
            <v>Hải</v>
          </cell>
          <cell r="K10" t="str">
            <v>Hải</v>
          </cell>
          <cell r="L10" t="str">
            <v>Hải</v>
          </cell>
          <cell r="M10" t="str">
            <v>NThủy</v>
          </cell>
          <cell r="N10" t="str">
            <v>NThủy</v>
          </cell>
          <cell r="O10" t="str">
            <v>NThủy</v>
          </cell>
        </row>
        <row r="11">
          <cell r="B11" t="str">
            <v>Văn</v>
          </cell>
          <cell r="C11" t="str">
            <v>Hạnh</v>
          </cell>
          <cell r="D11" t="str">
            <v>Hạnh</v>
          </cell>
          <cell r="E11" t="str">
            <v>Hạnh</v>
          </cell>
          <cell r="F11" t="str">
            <v>Hoa</v>
          </cell>
          <cell r="G11" t="str">
            <v>Hoa</v>
          </cell>
          <cell r="H11" t="str">
            <v>Hoa</v>
          </cell>
          <cell r="I11" t="str">
            <v>Vỹ</v>
          </cell>
          <cell r="J11" t="str">
            <v>Đ.Hà</v>
          </cell>
          <cell r="K11" t="str">
            <v>Đ.Hà</v>
          </cell>
          <cell r="L11" t="str">
            <v>Đ.Hà</v>
          </cell>
          <cell r="M11" t="str">
            <v>Vỹ</v>
          </cell>
          <cell r="N11" t="str">
            <v>C.Hiền</v>
          </cell>
          <cell r="O11" t="str">
            <v>C.Hiền</v>
          </cell>
        </row>
        <row r="12">
          <cell r="B12" t="str">
            <v>Sử</v>
          </cell>
          <cell r="C12" t="str">
            <v>Đ.Hà</v>
          </cell>
          <cell r="D12" t="str">
            <v>Đ.Hà</v>
          </cell>
          <cell r="E12" t="str">
            <v>Đ.Hà</v>
          </cell>
          <cell r="F12" t="str">
            <v>ChHiền</v>
          </cell>
          <cell r="G12" t="str">
            <v>ChHiền</v>
          </cell>
          <cell r="H12" t="str">
            <v>ChHiền</v>
          </cell>
          <cell r="I12" t="str">
            <v>ChHiền</v>
          </cell>
          <cell r="J12" t="str">
            <v>ChHiền</v>
          </cell>
          <cell r="K12" t="str">
            <v>ChHiền</v>
          </cell>
          <cell r="L12" t="str">
            <v>ChHiền</v>
          </cell>
          <cell r="M12" t="str">
            <v>ChHiền</v>
          </cell>
          <cell r="N12" t="str">
            <v>C.Hiền</v>
          </cell>
          <cell r="O12" t="str">
            <v>ChHiền</v>
          </cell>
        </row>
        <row r="13">
          <cell r="B13" t="str">
            <v>Địa</v>
          </cell>
          <cell r="C13" t="str">
            <v>Hải</v>
          </cell>
          <cell r="D13" t="str">
            <v>Hải</v>
          </cell>
          <cell r="E13" t="str">
            <v>Hải</v>
          </cell>
          <cell r="F13" t="str">
            <v>Bắc</v>
          </cell>
          <cell r="G13" t="str">
            <v>Bắc</v>
          </cell>
          <cell r="H13" t="str">
            <v>Bắc</v>
          </cell>
          <cell r="I13" t="str">
            <v>Bắc</v>
          </cell>
          <cell r="J13" t="str">
            <v>Bắc</v>
          </cell>
          <cell r="K13" t="str">
            <v>Bắc</v>
          </cell>
          <cell r="L13" t="str">
            <v>Bắc</v>
          </cell>
          <cell r="M13" t="str">
            <v>Chỉnh</v>
          </cell>
          <cell r="N13" t="str">
            <v>Chỉnh</v>
          </cell>
          <cell r="O13" t="str">
            <v>Chỉnh</v>
          </cell>
        </row>
        <row r="14">
          <cell r="B14" t="str">
            <v>Sinh</v>
          </cell>
          <cell r="C14" t="str">
            <v>Hải</v>
          </cell>
          <cell r="D14" t="str">
            <v>Hải</v>
          </cell>
          <cell r="E14" t="str">
            <v>Hải</v>
          </cell>
          <cell r="F14" t="str">
            <v>Yến</v>
          </cell>
          <cell r="G14" t="str">
            <v>Chỉnh</v>
          </cell>
          <cell r="H14" t="str">
            <v>Chỉnh</v>
          </cell>
          <cell r="I14" t="str">
            <v>Chỉnh</v>
          </cell>
          <cell r="J14" t="str">
            <v>Tâm</v>
          </cell>
          <cell r="K14" t="str">
            <v>Tâm</v>
          </cell>
          <cell r="L14" t="str">
            <v>Tâm</v>
          </cell>
          <cell r="M14" t="str">
            <v>Liễu</v>
          </cell>
          <cell r="N14" t="str">
            <v>Liễu</v>
          </cell>
          <cell r="O14" t="str">
            <v>Liễu</v>
          </cell>
        </row>
        <row r="15">
          <cell r="B15" t="str">
            <v>GDCD</v>
          </cell>
          <cell r="C15" t="str">
            <v>Đ.Hà</v>
          </cell>
          <cell r="D15" t="str">
            <v>Đ.Hà</v>
          </cell>
          <cell r="E15" t="str">
            <v>Đ.Hà</v>
          </cell>
          <cell r="F15" t="str">
            <v>Hoa</v>
          </cell>
          <cell r="G15" t="str">
            <v>Ngân</v>
          </cell>
          <cell r="H15" t="str">
            <v>Hạnh</v>
          </cell>
          <cell r="I15" t="str">
            <v>Hạnh</v>
          </cell>
          <cell r="J15" t="str">
            <v xml:space="preserve">Liễu </v>
          </cell>
          <cell r="K15" t="str">
            <v xml:space="preserve">Liễu </v>
          </cell>
          <cell r="L15" t="str">
            <v xml:space="preserve">Liễu </v>
          </cell>
          <cell r="M15" t="str">
            <v>Vỹ</v>
          </cell>
          <cell r="N15" t="str">
            <v>C.Hiền</v>
          </cell>
          <cell r="O15" t="str">
            <v xml:space="preserve">Liễu </v>
          </cell>
        </row>
        <row r="16">
          <cell r="B16" t="str">
            <v>C.Ng</v>
          </cell>
          <cell r="C16" t="str">
            <v>NgThủy</v>
          </cell>
          <cell r="D16" t="str">
            <v>NgThủy</v>
          </cell>
          <cell r="E16" t="str">
            <v>Yến</v>
          </cell>
          <cell r="F16" t="str">
            <v>Liễu</v>
          </cell>
          <cell r="G16" t="str">
            <v>Liễu</v>
          </cell>
          <cell r="H16" t="str">
            <v>Hồng</v>
          </cell>
          <cell r="I16" t="str">
            <v>Hồng</v>
          </cell>
          <cell r="J16" t="str">
            <v>Bắc</v>
          </cell>
          <cell r="K16" t="str">
            <v>Bắc</v>
          </cell>
          <cell r="L16" t="str">
            <v>Bắc</v>
          </cell>
          <cell r="M16" t="str">
            <v>Bưởi</v>
          </cell>
          <cell r="N16" t="str">
            <v>Bưởi</v>
          </cell>
          <cell r="O16" t="str">
            <v>Bưởi</v>
          </cell>
        </row>
        <row r="17">
          <cell r="B17" t="str">
            <v>T.DỤC</v>
          </cell>
          <cell r="C17" t="str">
            <v>Yến</v>
          </cell>
          <cell r="D17" t="str">
            <v>Yến</v>
          </cell>
          <cell r="E17" t="str">
            <v>NHương</v>
          </cell>
          <cell r="F17" t="str">
            <v>Tâm</v>
          </cell>
          <cell r="G17" t="str">
            <v>Tâm</v>
          </cell>
          <cell r="H17" t="str">
            <v>Tâm</v>
          </cell>
          <cell r="I17" t="str">
            <v>Tâm</v>
          </cell>
          <cell r="J17" t="str">
            <v>NgHương</v>
          </cell>
          <cell r="K17" t="str">
            <v>NHương</v>
          </cell>
          <cell r="L17" t="str">
            <v>NHương</v>
          </cell>
          <cell r="M17" t="str">
            <v>NHương</v>
          </cell>
          <cell r="N17" t="str">
            <v>NHương</v>
          </cell>
          <cell r="O17" t="str">
            <v>NHương</v>
          </cell>
        </row>
        <row r="18">
          <cell r="B18" t="str">
            <v>M.T</v>
          </cell>
          <cell r="C18" t="str">
            <v>Ngân</v>
          </cell>
          <cell r="D18" t="str">
            <v>Ngân</v>
          </cell>
          <cell r="E18" t="str">
            <v>Ngân</v>
          </cell>
          <cell r="F18" t="str">
            <v>Mây</v>
          </cell>
          <cell r="G18" t="str">
            <v>Mây</v>
          </cell>
          <cell r="H18" t="str">
            <v>Mây</v>
          </cell>
          <cell r="I18" t="str">
            <v>Mây</v>
          </cell>
          <cell r="J18" t="str">
            <v>Mây</v>
          </cell>
          <cell r="K18" t="str">
            <v>Mây</v>
          </cell>
          <cell r="L18" t="str">
            <v>Mây</v>
          </cell>
          <cell r="M18" t="str">
            <v>Mây</v>
          </cell>
          <cell r="N18" t="str">
            <v>Mây</v>
          </cell>
          <cell r="O18" t="str">
            <v>Mây</v>
          </cell>
        </row>
        <row r="19">
          <cell r="B19" t="str">
            <v>Â.N</v>
          </cell>
          <cell r="C19" t="str">
            <v>Ngân</v>
          </cell>
          <cell r="D19" t="str">
            <v>Ngân</v>
          </cell>
          <cell r="E19" t="str">
            <v>Ngân</v>
          </cell>
          <cell r="F19" t="str">
            <v>Ngân</v>
          </cell>
          <cell r="G19" t="str">
            <v>Ngân</v>
          </cell>
          <cell r="H19" t="str">
            <v>Ngân</v>
          </cell>
          <cell r="I19" t="str">
            <v>Ngân</v>
          </cell>
          <cell r="J19" t="str">
            <v>Ngân</v>
          </cell>
          <cell r="K19" t="str">
            <v>Ngân</v>
          </cell>
          <cell r="L19" t="str">
            <v>Ngân</v>
          </cell>
        </row>
        <row r="20">
          <cell r="B20" t="str">
            <v>T.ANH</v>
          </cell>
          <cell r="C20" t="str">
            <v>Lan</v>
          </cell>
          <cell r="D20" t="str">
            <v>Lan</v>
          </cell>
          <cell r="E20" t="str">
            <v>Lan</v>
          </cell>
          <cell r="F20" t="str">
            <v>Hương</v>
          </cell>
          <cell r="G20" t="str">
            <v>Hương</v>
          </cell>
          <cell r="H20" t="str">
            <v>Hương</v>
          </cell>
          <cell r="I20" t="str">
            <v>Hương</v>
          </cell>
          <cell r="J20" t="str">
            <v>Lan</v>
          </cell>
          <cell r="K20" t="str">
            <v>Lan</v>
          </cell>
          <cell r="L20" t="str">
            <v>Lan</v>
          </cell>
          <cell r="M20" t="str">
            <v>Hương</v>
          </cell>
          <cell r="N20" t="str">
            <v>Hương</v>
          </cell>
          <cell r="O20" t="str">
            <v>Hương</v>
          </cell>
        </row>
        <row r="21">
          <cell r="B21" t="str">
            <v>TCV</v>
          </cell>
        </row>
        <row r="22">
          <cell r="B22" t="str">
            <v>TCT</v>
          </cell>
        </row>
        <row r="23">
          <cell r="B23" t="str">
            <v>GDHN</v>
          </cell>
          <cell r="M23" t="str">
            <v>Thông</v>
          </cell>
          <cell r="N23" t="str">
            <v>Thông</v>
          </cell>
          <cell r="O23" t="str">
            <v>Thông</v>
          </cell>
        </row>
        <row r="24">
          <cell r="B24" t="str">
            <v>HĐNG</v>
          </cell>
          <cell r="C24" t="str">
            <v>Hải</v>
          </cell>
          <cell r="D24" t="str">
            <v>NgThủy</v>
          </cell>
          <cell r="E24" t="str">
            <v>Hạnh</v>
          </cell>
          <cell r="F24" t="str">
            <v>Hoa</v>
          </cell>
          <cell r="G24" t="str">
            <v>Ngân</v>
          </cell>
          <cell r="H24" t="str">
            <v>Mây</v>
          </cell>
          <cell r="I24" t="str">
            <v>Chỉnh</v>
          </cell>
          <cell r="J24" t="str">
            <v>NgHương</v>
          </cell>
          <cell r="K24" t="str">
            <v>Tâm</v>
          </cell>
          <cell r="L24" t="str">
            <v>ChHiền</v>
          </cell>
          <cell r="M24" t="str">
            <v>Vỹ</v>
          </cell>
          <cell r="N24" t="str">
            <v>C.Hiền</v>
          </cell>
          <cell r="O24" t="str">
            <v>Liễu</v>
          </cell>
        </row>
        <row r="25">
          <cell r="B25" t="str">
            <v>SHCT</v>
          </cell>
          <cell r="C25" t="str">
            <v>Hải</v>
          </cell>
          <cell r="D25" t="str">
            <v>NgThủy</v>
          </cell>
          <cell r="E25" t="str">
            <v>Hạnh</v>
          </cell>
          <cell r="F25" t="str">
            <v>Hoa</v>
          </cell>
          <cell r="G25" t="str">
            <v>Ngân</v>
          </cell>
          <cell r="H25" t="str">
            <v>Mây</v>
          </cell>
          <cell r="I25" t="str">
            <v>Chỉnh</v>
          </cell>
          <cell r="J25" t="str">
            <v>NgHương</v>
          </cell>
          <cell r="K25" t="str">
            <v>Tâm</v>
          </cell>
          <cell r="L25" t="str">
            <v>ChHiền</v>
          </cell>
          <cell r="M25" t="str">
            <v>Vỹ</v>
          </cell>
          <cell r="N25" t="str">
            <v>C.Hiền</v>
          </cell>
          <cell r="O25" t="str">
            <v>Liễu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CCM"/>
      <sheetName val="XEP TKB"/>
      <sheetName val="KIEM TRA"/>
      <sheetName val="Sheet6"/>
      <sheetName val="KHOI 6"/>
      <sheetName val="KHOI 7"/>
      <sheetName val="KHOI 8"/>
      <sheetName val="KHOI 9 1"/>
      <sheetName val="Sheet1"/>
      <sheetName val="Sheet2"/>
      <sheetName val="Sheet3"/>
      <sheetName val="Sheet4"/>
      <sheetName val="KHOI 9 2"/>
      <sheetName val="TKB GV"/>
      <sheetName val="HDSD"/>
      <sheetName val="Sheet5"/>
    </sheetNames>
    <sheetDataSet>
      <sheetData sheetId="0">
        <row r="7">
          <cell r="B7" t="str">
            <v>SHDC</v>
          </cell>
          <cell r="C7" t="str">
            <v>Hải</v>
          </cell>
          <cell r="D7" t="str">
            <v>NgThủy</v>
          </cell>
          <cell r="E7" t="str">
            <v>Hạnh</v>
          </cell>
          <cell r="F7" t="str">
            <v>Hoa</v>
          </cell>
          <cell r="G7" t="str">
            <v>Ngân</v>
          </cell>
          <cell r="H7" t="str">
            <v>Mây</v>
          </cell>
          <cell r="I7" t="str">
            <v>Chỉnh</v>
          </cell>
          <cell r="J7" t="str">
            <v>NgHương</v>
          </cell>
          <cell r="K7" t="str">
            <v>Tâm</v>
          </cell>
          <cell r="L7" t="str">
            <v>ChHiền</v>
          </cell>
          <cell r="M7" t="str">
            <v>Vỹ</v>
          </cell>
          <cell r="N7" t="str">
            <v>C.Hiền</v>
          </cell>
          <cell r="O7" t="str">
            <v>Liễu</v>
          </cell>
        </row>
        <row r="8">
          <cell r="B8" t="str">
            <v>Toán</v>
          </cell>
          <cell r="C8" t="str">
            <v>Hồng</v>
          </cell>
          <cell r="D8" t="str">
            <v>Hồng</v>
          </cell>
          <cell r="E8" t="str">
            <v>Hồng</v>
          </cell>
          <cell r="F8" t="str">
            <v>Phương</v>
          </cell>
          <cell r="G8" t="str">
            <v>Phương</v>
          </cell>
          <cell r="H8" t="str">
            <v>Phương</v>
          </cell>
          <cell r="I8" t="str">
            <v>Phương</v>
          </cell>
          <cell r="J8" t="str">
            <v>T. Hà</v>
          </cell>
          <cell r="K8" t="str">
            <v>T. Hà</v>
          </cell>
          <cell r="L8" t="str">
            <v>T. Hà</v>
          </cell>
          <cell r="M8" t="str">
            <v>T.Thủy</v>
          </cell>
          <cell r="N8" t="str">
            <v>T.Thủy</v>
          </cell>
          <cell r="O8" t="str">
            <v>T.Thủy</v>
          </cell>
        </row>
        <row r="9">
          <cell r="B9" t="str">
            <v>Lý</v>
          </cell>
          <cell r="C9" t="str">
            <v>Hồng</v>
          </cell>
          <cell r="D9" t="str">
            <v>Hồng</v>
          </cell>
          <cell r="E9" t="str">
            <v>Hồng</v>
          </cell>
          <cell r="F9" t="str">
            <v>T. Hà</v>
          </cell>
          <cell r="G9" t="str">
            <v>T. Hà</v>
          </cell>
          <cell r="H9" t="str">
            <v>T. Hà</v>
          </cell>
          <cell r="I9" t="str">
            <v>T. Hà</v>
          </cell>
          <cell r="J9" t="str">
            <v>Phương</v>
          </cell>
          <cell r="K9" t="str">
            <v>Phương</v>
          </cell>
          <cell r="L9" t="str">
            <v>Phương</v>
          </cell>
          <cell r="M9" t="str">
            <v>T.Thủy</v>
          </cell>
          <cell r="N9" t="str">
            <v>T.Thủy</v>
          </cell>
          <cell r="O9" t="str">
            <v>T.Thủy</v>
          </cell>
        </row>
        <row r="10">
          <cell r="B10" t="str">
            <v>Hóa</v>
          </cell>
          <cell r="J10" t="str">
            <v>Hải</v>
          </cell>
          <cell r="K10" t="str">
            <v>Hải</v>
          </cell>
          <cell r="L10" t="str">
            <v>Hải</v>
          </cell>
          <cell r="M10" t="str">
            <v>NThủy</v>
          </cell>
          <cell r="N10" t="str">
            <v>NThủy</v>
          </cell>
          <cell r="O10" t="str">
            <v>NThủy</v>
          </cell>
        </row>
        <row r="11">
          <cell r="B11" t="str">
            <v>Văn</v>
          </cell>
          <cell r="C11" t="str">
            <v>Hạnh</v>
          </cell>
          <cell r="D11" t="str">
            <v>Hạnh</v>
          </cell>
          <cell r="E11" t="str">
            <v>Hạnh</v>
          </cell>
          <cell r="F11" t="str">
            <v>Hoa</v>
          </cell>
          <cell r="G11" t="str">
            <v>Hoa</v>
          </cell>
          <cell r="H11" t="str">
            <v>Hoa</v>
          </cell>
          <cell r="I11" t="str">
            <v>Vỹ</v>
          </cell>
          <cell r="J11" t="str">
            <v>Đ.Hà</v>
          </cell>
          <cell r="K11" t="str">
            <v>Đ.Hà</v>
          </cell>
          <cell r="L11" t="str">
            <v>Đ.Hà</v>
          </cell>
          <cell r="M11" t="str">
            <v>Vỹ</v>
          </cell>
          <cell r="N11" t="str">
            <v>C.Hiền</v>
          </cell>
          <cell r="O11" t="str">
            <v>C.Hiền</v>
          </cell>
        </row>
        <row r="12">
          <cell r="B12" t="str">
            <v>Sử</v>
          </cell>
          <cell r="C12" t="str">
            <v>Đ.Hà</v>
          </cell>
          <cell r="D12" t="str">
            <v>Đ.Hà</v>
          </cell>
          <cell r="E12" t="str">
            <v>Đ.Hà</v>
          </cell>
          <cell r="F12" t="str">
            <v>ChHiền</v>
          </cell>
          <cell r="G12" t="str">
            <v>ChHiền</v>
          </cell>
          <cell r="H12" t="str">
            <v>ChHiền</v>
          </cell>
          <cell r="I12" t="str">
            <v>ChHiền</v>
          </cell>
          <cell r="J12" t="str">
            <v>ChHiền</v>
          </cell>
          <cell r="K12" t="str">
            <v>ChHiền</v>
          </cell>
          <cell r="L12" t="str">
            <v>ChHiền</v>
          </cell>
          <cell r="M12" t="str">
            <v>C.Hiền</v>
          </cell>
          <cell r="N12" t="str">
            <v>C.Hiền</v>
          </cell>
          <cell r="O12" t="str">
            <v>ChHiền</v>
          </cell>
        </row>
        <row r="13">
          <cell r="B13" t="str">
            <v>Địa</v>
          </cell>
          <cell r="C13" t="str">
            <v>Hải</v>
          </cell>
          <cell r="D13" t="str">
            <v>Hải</v>
          </cell>
          <cell r="E13" t="str">
            <v>Hải</v>
          </cell>
          <cell r="F13" t="str">
            <v>Liễu</v>
          </cell>
          <cell r="G13" t="str">
            <v>Hải</v>
          </cell>
          <cell r="H13" t="str">
            <v>Hạnh</v>
          </cell>
          <cell r="I13" t="str">
            <v>Chỉnh</v>
          </cell>
          <cell r="J13" t="str">
            <v>Liễu</v>
          </cell>
          <cell r="K13" t="str">
            <v>Liễu</v>
          </cell>
          <cell r="L13" t="str">
            <v>Liễu</v>
          </cell>
          <cell r="M13" t="str">
            <v>Chỉnh</v>
          </cell>
          <cell r="N13" t="str">
            <v>Chỉnh</v>
          </cell>
          <cell r="O13" t="str">
            <v>Chỉnh</v>
          </cell>
        </row>
        <row r="14">
          <cell r="B14" t="str">
            <v>Sinh</v>
          </cell>
          <cell r="C14" t="str">
            <v>Hải</v>
          </cell>
          <cell r="D14" t="str">
            <v>NgThủy</v>
          </cell>
          <cell r="E14" t="str">
            <v>Hải</v>
          </cell>
          <cell r="F14" t="str">
            <v>Yến</v>
          </cell>
          <cell r="G14" t="str">
            <v>Chỉnh</v>
          </cell>
          <cell r="H14" t="str">
            <v>Chỉnh</v>
          </cell>
          <cell r="I14" t="str">
            <v>Chỉnh</v>
          </cell>
          <cell r="J14" t="str">
            <v>Tâm</v>
          </cell>
          <cell r="K14" t="str">
            <v>Tâm</v>
          </cell>
          <cell r="L14" t="str">
            <v>Tâm</v>
          </cell>
          <cell r="M14" t="str">
            <v>Liễu</v>
          </cell>
          <cell r="N14" t="str">
            <v>Liễu</v>
          </cell>
          <cell r="O14" t="str">
            <v>Liễu</v>
          </cell>
        </row>
        <row r="15">
          <cell r="B15" t="str">
            <v>GDCD</v>
          </cell>
          <cell r="C15" t="str">
            <v>Hoa</v>
          </cell>
          <cell r="D15" t="str">
            <v>Đ.Hà</v>
          </cell>
          <cell r="E15" t="str">
            <v>Lan</v>
          </cell>
          <cell r="F15" t="str">
            <v>Ngân</v>
          </cell>
          <cell r="G15" t="str">
            <v>Ngân</v>
          </cell>
          <cell r="H15" t="str">
            <v>Mây</v>
          </cell>
          <cell r="I15" t="str">
            <v>ChHiền</v>
          </cell>
          <cell r="J15" t="str">
            <v>Mây</v>
          </cell>
          <cell r="K15" t="str">
            <v>Mây</v>
          </cell>
          <cell r="L15" t="str">
            <v>Mây</v>
          </cell>
          <cell r="M15" t="str">
            <v>Vỹ</v>
          </cell>
          <cell r="N15" t="str">
            <v>Hoa</v>
          </cell>
          <cell r="O15" t="str">
            <v>Hoa</v>
          </cell>
        </row>
        <row r="16">
          <cell r="B16" t="str">
            <v>C.Ng</v>
          </cell>
          <cell r="C16" t="str">
            <v>Hải</v>
          </cell>
          <cell r="D16" t="str">
            <v>NgThủy</v>
          </cell>
          <cell r="E16" t="str">
            <v>Hạnh</v>
          </cell>
          <cell r="F16" t="str">
            <v>Liễu</v>
          </cell>
          <cell r="G16" t="str">
            <v>Liễu</v>
          </cell>
          <cell r="H16" t="str">
            <v>Yến</v>
          </cell>
          <cell r="I16" t="str">
            <v>Yến</v>
          </cell>
          <cell r="J16" t="str">
            <v>Hồng</v>
          </cell>
          <cell r="K16" t="str">
            <v>T. Hà</v>
          </cell>
          <cell r="L16" t="str">
            <v>Phương</v>
          </cell>
          <cell r="M16" t="str">
            <v>Bưởi</v>
          </cell>
          <cell r="N16" t="str">
            <v>Bưởi</v>
          </cell>
          <cell r="O16" t="str">
            <v>Bưởi</v>
          </cell>
        </row>
        <row r="17">
          <cell r="B17" t="str">
            <v>T.DỤC</v>
          </cell>
          <cell r="C17" t="str">
            <v>Hồng</v>
          </cell>
          <cell r="D17" t="str">
            <v>Yến</v>
          </cell>
          <cell r="E17" t="str">
            <v>NHương</v>
          </cell>
          <cell r="F17" t="str">
            <v>Tâm</v>
          </cell>
          <cell r="G17" t="str">
            <v>Tâm</v>
          </cell>
          <cell r="H17" t="str">
            <v>Tâm</v>
          </cell>
          <cell r="I17" t="str">
            <v>Tâm</v>
          </cell>
          <cell r="J17" t="str">
            <v>NHương</v>
          </cell>
          <cell r="K17" t="str">
            <v>NHương</v>
          </cell>
          <cell r="L17" t="str">
            <v>NHương</v>
          </cell>
          <cell r="M17" t="str">
            <v>NHương</v>
          </cell>
          <cell r="N17" t="str">
            <v>NHương</v>
          </cell>
          <cell r="O17" t="str">
            <v>NHương</v>
          </cell>
        </row>
        <row r="18">
          <cell r="B18" t="str">
            <v>M.T</v>
          </cell>
          <cell r="C18" t="str">
            <v>Mây</v>
          </cell>
          <cell r="D18" t="str">
            <v>Mây</v>
          </cell>
          <cell r="E18" t="str">
            <v>Mây</v>
          </cell>
          <cell r="F18" t="str">
            <v>Mây</v>
          </cell>
          <cell r="G18" t="str">
            <v>Mây</v>
          </cell>
          <cell r="H18" t="str">
            <v>Mây</v>
          </cell>
          <cell r="I18" t="str">
            <v>Mây</v>
          </cell>
          <cell r="J18" t="str">
            <v>Mây</v>
          </cell>
          <cell r="K18" t="str">
            <v>Mây</v>
          </cell>
          <cell r="L18" t="str">
            <v>Mây</v>
          </cell>
        </row>
        <row r="19">
          <cell r="B19" t="str">
            <v>Â.N</v>
          </cell>
          <cell r="C19" t="str">
            <v>Ngân</v>
          </cell>
          <cell r="D19" t="str">
            <v>Ngân</v>
          </cell>
          <cell r="E19" t="str">
            <v>Ngân</v>
          </cell>
          <cell r="F19" t="str">
            <v>Ngân</v>
          </cell>
          <cell r="G19" t="str">
            <v>Ngân</v>
          </cell>
          <cell r="H19" t="str">
            <v>Ngân</v>
          </cell>
          <cell r="I19" t="str">
            <v>Ngân</v>
          </cell>
          <cell r="J19" t="str">
            <v>Ngân</v>
          </cell>
          <cell r="K19" t="str">
            <v>Ngân</v>
          </cell>
          <cell r="L19" t="str">
            <v>Ngân</v>
          </cell>
          <cell r="M19" t="str">
            <v>Ngân</v>
          </cell>
          <cell r="N19" t="str">
            <v>Ngân</v>
          </cell>
          <cell r="O19" t="str">
            <v>Ngân</v>
          </cell>
        </row>
        <row r="20">
          <cell r="B20" t="str">
            <v>T.ANH</v>
          </cell>
          <cell r="C20" t="str">
            <v>Lan</v>
          </cell>
          <cell r="D20" t="str">
            <v>Lan</v>
          </cell>
          <cell r="E20" t="str">
            <v>Lan</v>
          </cell>
          <cell r="F20" t="str">
            <v>Hương</v>
          </cell>
          <cell r="G20" t="str">
            <v>Hương</v>
          </cell>
          <cell r="H20" t="str">
            <v>Hương</v>
          </cell>
          <cell r="I20" t="str">
            <v>Hương</v>
          </cell>
          <cell r="J20" t="str">
            <v>Lan</v>
          </cell>
          <cell r="K20" t="str">
            <v>Lan</v>
          </cell>
          <cell r="L20" t="str">
            <v>Lan</v>
          </cell>
          <cell r="M20" t="str">
            <v>Hương</v>
          </cell>
          <cell r="N20" t="str">
            <v>Hương</v>
          </cell>
          <cell r="O20" t="str">
            <v>Hương</v>
          </cell>
        </row>
        <row r="21">
          <cell r="B21" t="str">
            <v>TCV</v>
          </cell>
        </row>
        <row r="22">
          <cell r="B22" t="str">
            <v>TCT</v>
          </cell>
        </row>
        <row r="23">
          <cell r="B23" t="str">
            <v>TCTA</v>
          </cell>
        </row>
        <row r="24">
          <cell r="B24" t="str">
            <v>HĐNG</v>
          </cell>
          <cell r="C24" t="str">
            <v>Hải</v>
          </cell>
          <cell r="D24" t="str">
            <v>NgThủy</v>
          </cell>
          <cell r="E24" t="str">
            <v>Hạnh</v>
          </cell>
          <cell r="F24" t="str">
            <v>Hoa</v>
          </cell>
          <cell r="G24" t="str">
            <v>Ngân</v>
          </cell>
          <cell r="H24" t="str">
            <v>Mây</v>
          </cell>
          <cell r="I24" t="str">
            <v>Chỉnh</v>
          </cell>
          <cell r="J24" t="str">
            <v>NgHương</v>
          </cell>
          <cell r="K24" t="str">
            <v>Tâm</v>
          </cell>
          <cell r="L24" t="str">
            <v>ChHiền</v>
          </cell>
          <cell r="M24" t="str">
            <v>Vỹ</v>
          </cell>
          <cell r="N24" t="str">
            <v>C.Hiền</v>
          </cell>
          <cell r="O24" t="str">
            <v>Liễu</v>
          </cell>
        </row>
        <row r="25">
          <cell r="B25" t="str">
            <v>SHCT</v>
          </cell>
          <cell r="C25" t="str">
            <v>Hải</v>
          </cell>
          <cell r="D25" t="str">
            <v>NgThủy</v>
          </cell>
          <cell r="E25" t="str">
            <v>Hạnh</v>
          </cell>
          <cell r="F25" t="str">
            <v>Hoa</v>
          </cell>
          <cell r="G25" t="str">
            <v>Ngân</v>
          </cell>
          <cell r="H25" t="str">
            <v>Mây</v>
          </cell>
          <cell r="I25" t="str">
            <v>Chỉnh</v>
          </cell>
          <cell r="J25" t="str">
            <v>NgHương</v>
          </cell>
          <cell r="K25" t="str">
            <v>Tâm</v>
          </cell>
          <cell r="L25" t="str">
            <v>ChHiền</v>
          </cell>
          <cell r="M25" t="str">
            <v>Vỹ</v>
          </cell>
          <cell r="N25" t="str">
            <v>C.Hiền</v>
          </cell>
          <cell r="O25" t="str">
            <v>Liễu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topLeftCell="G25" workbookViewId="0">
      <selection activeCell="S28" sqref="S28"/>
    </sheetView>
  </sheetViews>
  <sheetFormatPr defaultColWidth="8.88671875" defaultRowHeight="18.75"/>
  <cols>
    <col min="1" max="1" width="5.33203125" style="13" customWidth="1"/>
    <col min="2" max="21" width="3.77734375" style="13" customWidth="1"/>
    <col min="22" max="22" width="4" style="13" customWidth="1"/>
    <col min="23" max="23" width="3.77734375" style="13" customWidth="1"/>
    <col min="24" max="24" width="4.44140625" style="13" customWidth="1"/>
    <col min="25" max="25" width="3.77734375" style="13" customWidth="1"/>
    <col min="26" max="26" width="5.109375" style="13" customWidth="1"/>
    <col min="27" max="27" width="4.21875" style="13" customWidth="1"/>
    <col min="28" max="28" width="5.109375" style="13" customWidth="1"/>
    <col min="29" max="16384" width="8.88671875" style="13"/>
  </cols>
  <sheetData>
    <row r="1" spans="1:31" ht="20.25" customHeight="1" thickBot="1">
      <c r="A1" s="91" t="s">
        <v>0</v>
      </c>
      <c r="B1" s="91"/>
      <c r="C1" s="91"/>
      <c r="D1" s="91"/>
      <c r="E1" s="91"/>
      <c r="F1" s="91"/>
      <c r="G1" s="91"/>
      <c r="H1" s="15"/>
      <c r="I1" s="92" t="str">
        <f>[1]PCCM!C2</f>
        <v>THỜI KHÓA BIỂU HỌC KỲ II</v>
      </c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15"/>
      <c r="W1" s="93" t="str">
        <f>[1]PCCM!M1</f>
        <v>NĂM HỌC 2020-2021</v>
      </c>
      <c r="X1" s="93"/>
      <c r="Y1" s="93"/>
      <c r="Z1" s="93"/>
      <c r="AA1" s="93"/>
      <c r="AB1" s="93"/>
    </row>
    <row r="2" spans="1:31" ht="19.5" thickBot="1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95"/>
      <c r="V2" s="96"/>
      <c r="W2" s="95"/>
      <c r="X2" s="96"/>
      <c r="Y2" s="95"/>
      <c r="Z2" s="96"/>
      <c r="AA2" s="95"/>
      <c r="AB2" s="96"/>
      <c r="AE2" s="70"/>
    </row>
    <row r="3" spans="1:31" ht="15" customHeight="1" thickBot="1">
      <c r="A3" s="16" t="s">
        <v>2</v>
      </c>
      <c r="B3" s="17" t="s">
        <v>3</v>
      </c>
      <c r="C3" s="72" t="str">
        <f>[1]PCCM!C6</f>
        <v>6A1</v>
      </c>
      <c r="D3" s="72"/>
      <c r="E3" s="72" t="str">
        <f>[1]PCCM!D6</f>
        <v>6A2</v>
      </c>
      <c r="F3" s="72"/>
      <c r="G3" s="72" t="str">
        <f>[1]PCCM!E6</f>
        <v>6A3</v>
      </c>
      <c r="H3" s="72"/>
      <c r="I3" s="72" t="str">
        <f>[1]PCCM!F6</f>
        <v>7A1</v>
      </c>
      <c r="J3" s="72"/>
      <c r="K3" s="72" t="str">
        <f>[1]PCCM!G6</f>
        <v>7A2</v>
      </c>
      <c r="L3" s="72"/>
      <c r="M3" s="72" t="str">
        <f>[1]PCCM!H6</f>
        <v>7A3</v>
      </c>
      <c r="N3" s="72"/>
      <c r="O3" s="72" t="str">
        <f>[1]PCCM!I6</f>
        <v>7A4</v>
      </c>
      <c r="P3" s="72"/>
      <c r="Q3" s="72" t="str">
        <f>[1]PCCM!J6</f>
        <v>8A1</v>
      </c>
      <c r="R3" s="72"/>
      <c r="S3" s="72" t="str">
        <f>[1]PCCM!K6</f>
        <v>8A2</v>
      </c>
      <c r="T3" s="72"/>
      <c r="U3" s="72" t="str">
        <f>[1]PCCM!L6</f>
        <v>8A3</v>
      </c>
      <c r="V3" s="72"/>
      <c r="W3" s="72" t="str">
        <f>[1]PCCM!M6</f>
        <v>9A</v>
      </c>
      <c r="X3" s="72"/>
      <c r="Y3" s="72" t="str">
        <f>[1]PCCM!N6</f>
        <v>9B</v>
      </c>
      <c r="Z3" s="72"/>
      <c r="AA3" s="97" t="str">
        <f>[1]PCCM!O6</f>
        <v>9C</v>
      </c>
      <c r="AB3" s="98"/>
      <c r="AE3" s="71"/>
    </row>
    <row r="4" spans="1:31" ht="15" customHeight="1" thickBot="1">
      <c r="A4" s="84" t="s">
        <v>4</v>
      </c>
      <c r="B4" s="18">
        <v>1</v>
      </c>
      <c r="C4" s="19" t="s">
        <v>5</v>
      </c>
      <c r="D4" s="20" t="str">
        <f>IF(C4="","",VLOOKUP(C4,[1]PCCM!$B$7:$R$25,2,0))</f>
        <v>Hải</v>
      </c>
      <c r="E4" s="19" t="s">
        <v>5</v>
      </c>
      <c r="F4" s="20" t="str">
        <f>IF(E4="","",VLOOKUP(E4,[1]PCCM!$B$7:$R$25,3,0))</f>
        <v>NgThủy</v>
      </c>
      <c r="G4" s="19" t="s">
        <v>5</v>
      </c>
      <c r="H4" s="20" t="str">
        <f>IF(G4="","",VLOOKUP(G4,[1]PCCM!$B$7:$R$25,4,0))</f>
        <v>Hạnh</v>
      </c>
      <c r="I4" s="19" t="s">
        <v>5</v>
      </c>
      <c r="J4" s="20" t="str">
        <f>IF(I4="","",VLOOKUP(I4,[1]PCCM!$B$7:$R$25,5,0))</f>
        <v>Hoa</v>
      </c>
      <c r="K4" s="19" t="s">
        <v>5</v>
      </c>
      <c r="L4" s="20" t="str">
        <f>IF(K4="","",VLOOKUP(K4,[1]PCCM!$B$7:$R$25,6,0))</f>
        <v>Ngân</v>
      </c>
      <c r="M4" s="19" t="s">
        <v>5</v>
      </c>
      <c r="N4" s="20" t="s">
        <v>6</v>
      </c>
      <c r="O4" s="19" t="s">
        <v>5</v>
      </c>
      <c r="P4" s="20" t="str">
        <f>IF(O4="","",VLOOKUP(O4,[1]PCCM!$B$7:$R$25,8,0))</f>
        <v>Chỉnh</v>
      </c>
      <c r="Q4" s="19" t="s">
        <v>5</v>
      </c>
      <c r="R4" s="20" t="str">
        <f>IF(Q4="","",VLOOKUP(Q4,[1]PCCM!$B$7:$R$25,9,0))</f>
        <v>NgHương</v>
      </c>
      <c r="S4" s="19" t="s">
        <v>5</v>
      </c>
      <c r="T4" s="20" t="str">
        <f>IF(S4="","",VLOOKUP(S4,[1]PCCM!$B$7:$R$25,10,0))</f>
        <v>Tâm</v>
      </c>
      <c r="U4" s="19" t="s">
        <v>5</v>
      </c>
      <c r="V4" s="20" t="str">
        <f>IF(U4="","",VLOOKUP(U4,[1]PCCM!$B$7:$R$25,11,0))</f>
        <v>ChHiền</v>
      </c>
      <c r="W4" s="19" t="s">
        <v>5</v>
      </c>
      <c r="X4" s="20" t="str">
        <f>IF(W4="","",VLOOKUP(W4,[1]PCCM!$B$7:$R$25,12,0))</f>
        <v>Vỹ</v>
      </c>
      <c r="Y4" s="19" t="s">
        <v>5</v>
      </c>
      <c r="Z4" s="20" t="str">
        <f>IF(Y4="","",VLOOKUP(Y4,[1]PCCM!$B$7:$R$25,13,0))</f>
        <v>C.Hiền</v>
      </c>
      <c r="AA4" s="19" t="s">
        <v>5</v>
      </c>
      <c r="AB4" s="21" t="str">
        <f>IF(AA4="","",VLOOKUP(AA4,[1]PCCM!$B$7:$R$25,14,0))</f>
        <v>Liễu</v>
      </c>
      <c r="AE4" s="71"/>
    </row>
    <row r="5" spans="1:31" ht="15" customHeight="1" thickBot="1">
      <c r="A5" s="85"/>
      <c r="B5" s="22">
        <v>2</v>
      </c>
      <c r="C5" s="23" t="s">
        <v>7</v>
      </c>
      <c r="D5" s="24" t="str">
        <f>IF(C5="","",VLOOKUP(C5,[1]PCCM!$B$7:$R$25,2,0))</f>
        <v>Hải</v>
      </c>
      <c r="E5" s="23" t="s">
        <v>8</v>
      </c>
      <c r="F5" s="24" t="str">
        <f>IF(E5="","",VLOOKUP(E5,[1]PCCM!$B$7:$R$25,3,0))</f>
        <v>NgThủy</v>
      </c>
      <c r="G5" s="23" t="s">
        <v>9</v>
      </c>
      <c r="H5" s="24" t="str">
        <f>IF(G5="","",VLOOKUP(G5,[1]PCCM!$B$7:$R$25,4,0))</f>
        <v>Đ.Hà</v>
      </c>
      <c r="I5" s="23" t="s">
        <v>10</v>
      </c>
      <c r="J5" s="24" t="str">
        <f>IF(I5="","",VLOOKUP(I5,[1]PCCM!$B$7:$R$25,5,0))</f>
        <v>Hoa</v>
      </c>
      <c r="K5" s="23" t="s">
        <v>11</v>
      </c>
      <c r="L5" s="24" t="str">
        <f>IF(K5="","",VLOOKUP(K5,[1]PCCM!$B$7:$R$25,6,0))</f>
        <v>Hương</v>
      </c>
      <c r="M5" s="23" t="s">
        <v>12</v>
      </c>
      <c r="N5" s="24" t="str">
        <f>IF(M5="","",VLOOKUP(M5,[1]PCCM!$B$7:$R$25,7,0))</f>
        <v>Bắc</v>
      </c>
      <c r="O5" s="23" t="s">
        <v>7</v>
      </c>
      <c r="P5" s="24" t="str">
        <f>IF(O5="","",VLOOKUP(O5,[1]PCCM!$B$7:$R$25,8,0))</f>
        <v>Chỉnh</v>
      </c>
      <c r="Q5" s="23" t="s">
        <v>13</v>
      </c>
      <c r="R5" s="24" t="str">
        <f>IF(Q5="","",VLOOKUP(Q5,[1]PCCM!$B$7:$R$25,9,0))</f>
        <v>NgHương</v>
      </c>
      <c r="S5" s="23" t="s">
        <v>14</v>
      </c>
      <c r="T5" s="24" t="str">
        <f>IF(S5="","",VLOOKUP(S5,[1]PCCM!$B$7:$R$25,10,0))</f>
        <v>T. Hà</v>
      </c>
      <c r="U5" s="23" t="s">
        <v>11</v>
      </c>
      <c r="V5" s="24" t="str">
        <f>IF(U5="","",VLOOKUP(U5,[1]PCCM!$B$7:$R$25,11,0))</f>
        <v>Lan</v>
      </c>
      <c r="W5" s="23" t="s">
        <v>10</v>
      </c>
      <c r="X5" s="24" t="str">
        <f>IF(W5="","",VLOOKUP(W5,[1]PCCM!$B$7:$R$25,12,0))</f>
        <v>Vỹ</v>
      </c>
      <c r="Y5" s="23" t="s">
        <v>10</v>
      </c>
      <c r="Z5" s="24" t="str">
        <f>IF(Y5="","",VLOOKUP(Y5,[1]PCCM!$B$7:$R$25,13,0))</f>
        <v>C.Hiền</v>
      </c>
      <c r="AA5" s="23" t="s">
        <v>14</v>
      </c>
      <c r="AB5" s="25" t="str">
        <f>IF(AA5="","",VLOOKUP(AA5,[1]PCCM!$B$7:$R$25,14,0))</f>
        <v>T.Thủy</v>
      </c>
      <c r="AE5" s="71"/>
    </row>
    <row r="6" spans="1:31" ht="15" customHeight="1" thickBot="1">
      <c r="A6" s="85"/>
      <c r="B6" s="22">
        <v>3</v>
      </c>
      <c r="C6" s="23" t="s">
        <v>10</v>
      </c>
      <c r="D6" s="24" t="str">
        <f>IF(C6="","",VLOOKUP(C6,[1]PCCM!$B$7:$R$25,2,0))</f>
        <v>Hạnh</v>
      </c>
      <c r="E6" s="23" t="s">
        <v>11</v>
      </c>
      <c r="F6" s="24" t="str">
        <f>IF(E6="","",VLOOKUP(E6,[1]PCCM!$B$7:$R$25,3,0))</f>
        <v>Lan</v>
      </c>
      <c r="G6" s="23" t="s">
        <v>14</v>
      </c>
      <c r="H6" s="24" t="str">
        <f>IF(G6="","",VLOOKUP(G6,[1]PCCM!$B$7:$R$25,4,0))</f>
        <v>Hồng</v>
      </c>
      <c r="I6" s="23" t="s">
        <v>9</v>
      </c>
      <c r="J6" s="24" t="str">
        <f>IF(I6="","",VLOOKUP(I6,[1]PCCM!$B$7:$R$25,5,0))</f>
        <v>ChHiền</v>
      </c>
      <c r="K6" s="23" t="s">
        <v>15</v>
      </c>
      <c r="L6" s="24" t="str">
        <f>IF(K6="","",VLOOKUP(K6,[1]PCCM!$B$7:$R$25,6,0))</f>
        <v>Ngân</v>
      </c>
      <c r="M6" s="23" t="s">
        <v>11</v>
      </c>
      <c r="N6" s="24" t="str">
        <f>IF(M6="","",VLOOKUP(M6,[1]PCCM!$B$7:$R$25,7,0))</f>
        <v>Hương</v>
      </c>
      <c r="O6" s="23" t="s">
        <v>16</v>
      </c>
      <c r="P6" s="24" t="str">
        <f>IF(O6="","",VLOOKUP(O6,[1]PCCM!$B$7:$R$25,8,0))</f>
        <v>Mây</v>
      </c>
      <c r="Q6" s="23" t="s">
        <v>17</v>
      </c>
      <c r="R6" s="24" t="str">
        <f>IF(Q6="","",VLOOKUP(Q6,[1]PCCM!$B$7:$R$25,9,0))</f>
        <v>Phương</v>
      </c>
      <c r="S6" s="23" t="s">
        <v>7</v>
      </c>
      <c r="T6" s="24" t="str">
        <f>IF(S6="","",VLOOKUP(S6,[1]PCCM!$B$7:$R$25,10,0))</f>
        <v>Tâm</v>
      </c>
      <c r="U6" s="23" t="s">
        <v>13</v>
      </c>
      <c r="V6" s="24" t="str">
        <f>IF(U6="","",VLOOKUP(U6,[1]PCCM!$B$7:$R$25,11,0))</f>
        <v>NHương</v>
      </c>
      <c r="W6" s="23" t="s">
        <v>10</v>
      </c>
      <c r="X6" s="24" t="str">
        <f>IF(W6="","",VLOOKUP(W6,[1]PCCM!$B$7:$R$25,12,0))</f>
        <v>Vỹ</v>
      </c>
      <c r="Y6" s="23" t="s">
        <v>10</v>
      </c>
      <c r="Z6" s="24" t="str">
        <f>IF(Y6="","",VLOOKUP(Y6,[1]PCCM!$B$7:$R$25,13,0))</f>
        <v>C.Hiền</v>
      </c>
      <c r="AA6" s="23" t="s">
        <v>12</v>
      </c>
      <c r="AB6" s="25" t="str">
        <f>IF(AA6="","",VLOOKUP(AA6,[1]PCCM!$B$7:$R$25,14,0))</f>
        <v>Chỉnh</v>
      </c>
      <c r="AE6" s="71"/>
    </row>
    <row r="7" spans="1:31" ht="15" customHeight="1" thickBot="1">
      <c r="A7" s="85"/>
      <c r="B7" s="22">
        <v>4</v>
      </c>
      <c r="C7" s="23" t="s">
        <v>11</v>
      </c>
      <c r="D7" s="24" t="str">
        <f>IF(C7="","",VLOOKUP(C7,[1]PCCM!$B$7:$R$25,2,0))</f>
        <v>Lan</v>
      </c>
      <c r="E7" s="23" t="s">
        <v>14</v>
      </c>
      <c r="F7" s="24" t="str">
        <f>IF(E7="","",VLOOKUP(E7,[1]PCCM!$B$7:$R$25,3,0))</f>
        <v>Hồng</v>
      </c>
      <c r="G7" s="23" t="s">
        <v>10</v>
      </c>
      <c r="H7" s="24" t="str">
        <f>IF(G7="","",VLOOKUP(G7,[1]PCCM!$B$7:$R$25,4,0))</f>
        <v>Hạnh</v>
      </c>
      <c r="I7" s="23" t="s">
        <v>12</v>
      </c>
      <c r="J7" s="24" t="str">
        <f>IF(I7="","",VLOOKUP(I7,[1]PCCM!$B$7:$R$25,5,0))</f>
        <v>Bắc</v>
      </c>
      <c r="K7" s="23" t="s">
        <v>10</v>
      </c>
      <c r="L7" s="24" t="str">
        <f>IF(K7="","",VLOOKUP(K7,[1]PCCM!$B$7:$R$25,6,0))</f>
        <v>Hoa</v>
      </c>
      <c r="M7" s="23" t="s">
        <v>15</v>
      </c>
      <c r="N7" s="24" t="str">
        <f>IF(M7="","",VLOOKUP(M7,[1]PCCM!$B$7:$R$25,7,0))</f>
        <v>Ngân</v>
      </c>
      <c r="O7" s="23" t="s">
        <v>11</v>
      </c>
      <c r="P7" s="24" t="str">
        <f>IF(O7="","",VLOOKUP(O7,[1]PCCM!$B$7:$R$25,8,0))</f>
        <v>Hương</v>
      </c>
      <c r="Q7" s="23" t="s">
        <v>10</v>
      </c>
      <c r="R7" s="24" t="str">
        <f>IF(Q7="","",VLOOKUP(Q7,[1]PCCM!$B$7:$R$25,9,0))</f>
        <v>Đ.Hà</v>
      </c>
      <c r="S7" s="23" t="s">
        <v>17</v>
      </c>
      <c r="T7" s="24" t="str">
        <f>IF(S7="","",VLOOKUP(S7,[1]PCCM!$B$7:$R$25,10,0))</f>
        <v>Phương</v>
      </c>
      <c r="U7" s="23" t="s">
        <v>14</v>
      </c>
      <c r="V7" s="24" t="str">
        <f>IF(U7="","",VLOOKUP(U7,[1]PCCM!$B$7:$R$25,11,0))</f>
        <v>T. Hà</v>
      </c>
      <c r="W7" s="23" t="s">
        <v>13</v>
      </c>
      <c r="X7" s="24" t="str">
        <f>IF(W7="","",VLOOKUP(W7,[1]PCCM!$B$7:$R$25,12,0))</f>
        <v>NHương</v>
      </c>
      <c r="Y7" s="23" t="s">
        <v>14</v>
      </c>
      <c r="Z7" s="24" t="str">
        <f>IF(Y7="","",VLOOKUP(Y7,[1]PCCM!$B$7:$R$25,13,0))</f>
        <v>T.Thủy</v>
      </c>
      <c r="AA7" s="23" t="s">
        <v>7</v>
      </c>
      <c r="AB7" s="25" t="str">
        <f>IF(AA7="","",VLOOKUP(AA7,[1]PCCM!$B$7:$R$25,14,0))</f>
        <v>Liễu</v>
      </c>
      <c r="AE7" s="71"/>
    </row>
    <row r="8" spans="1:31" ht="15" customHeight="1" thickBot="1">
      <c r="A8" s="86"/>
      <c r="B8" s="26">
        <v>5</v>
      </c>
      <c r="C8" s="27" t="s">
        <v>14</v>
      </c>
      <c r="D8" s="28" t="str">
        <f>IF(C8="","",VLOOKUP(C8,[1]PCCM!$B$7:$R$25,2,0))</f>
        <v>Hồng</v>
      </c>
      <c r="E8" s="29" t="s">
        <v>7</v>
      </c>
      <c r="F8" s="28" t="str">
        <f>IF(E8="","",VLOOKUP(E8,[1]PCCM!$B$7:$R$25,3,0))</f>
        <v>Hải</v>
      </c>
      <c r="G8" s="27" t="s">
        <v>11</v>
      </c>
      <c r="H8" s="28" t="str">
        <f>IF(G8="","",VLOOKUP(G8,[1]PCCM!$B$7:$R$25,4,0))</f>
        <v>Lan</v>
      </c>
      <c r="I8" s="27" t="s">
        <v>11</v>
      </c>
      <c r="J8" s="28" t="str">
        <f>IF(I8="","",VLOOKUP(I8,[1]PCCM!$B$7:$R$25,5,0))</f>
        <v>Hương</v>
      </c>
      <c r="K8" s="27" t="s">
        <v>12</v>
      </c>
      <c r="L8" s="28" t="str">
        <f>IF(K8="","",VLOOKUP(K8,[1]PCCM!$B$7:$R$25,6,0))</f>
        <v>Bắc</v>
      </c>
      <c r="M8" s="27" t="s">
        <v>10</v>
      </c>
      <c r="N8" s="28" t="str">
        <f>IF(M8="","",VLOOKUP(M8,[1]PCCM!$B$7:$R$25,7,0))</f>
        <v>Hoa</v>
      </c>
      <c r="O8" s="27" t="s">
        <v>15</v>
      </c>
      <c r="P8" s="28" t="str">
        <f>IF(O8="","",VLOOKUP(O8,[1]PCCM!$B$7:$R$25,8,0))</f>
        <v>Ngân</v>
      </c>
      <c r="Q8" s="27" t="s">
        <v>14</v>
      </c>
      <c r="R8" s="28" t="str">
        <f>IF(Q8="","",VLOOKUP(Q8,[1]PCCM!$B$7:$R$25,9,0))</f>
        <v>T. Hà</v>
      </c>
      <c r="S8" s="27" t="s">
        <v>10</v>
      </c>
      <c r="T8" s="28" t="str">
        <f>IF(S8="","",VLOOKUP(S8,[1]PCCM!$B$7:$R$25,10,0))</f>
        <v>Đ.Hà</v>
      </c>
      <c r="U8" s="27" t="s">
        <v>17</v>
      </c>
      <c r="V8" s="28" t="str">
        <f>IF(U8="","",VLOOKUP(U8,[1]PCCM!$B$7:$R$25,11,0))</f>
        <v>Phương</v>
      </c>
      <c r="W8" s="27" t="s">
        <v>14</v>
      </c>
      <c r="X8" s="28" t="str">
        <f>IF(W8="","",VLOOKUP(W8,[1]PCCM!$B$7:$R$25,12,0))</f>
        <v>T.Thủy</v>
      </c>
      <c r="Y8" s="27" t="s">
        <v>7</v>
      </c>
      <c r="Z8" s="28" t="str">
        <f>IF(Y8="","",VLOOKUP(Y8,[1]PCCM!$B$7:$R$25,13,0))</f>
        <v>Liễu</v>
      </c>
      <c r="AA8" s="27" t="s">
        <v>10</v>
      </c>
      <c r="AB8" s="30" t="str">
        <f>IF(AA8="","",VLOOKUP(AA8,[1]PCCM!$B$7:$R$25,14,0))</f>
        <v>C.Hiền</v>
      </c>
      <c r="AE8" s="71"/>
    </row>
    <row r="9" spans="1:31" ht="15" customHeight="1" thickBot="1">
      <c r="A9" s="87" t="s">
        <v>18</v>
      </c>
      <c r="B9" s="31" t="s">
        <v>19</v>
      </c>
      <c r="C9" s="32"/>
      <c r="D9" s="33"/>
      <c r="E9" s="32"/>
      <c r="F9" s="33"/>
      <c r="G9" s="32"/>
      <c r="H9" s="33"/>
      <c r="I9" s="32"/>
      <c r="J9" s="33"/>
      <c r="K9" s="32"/>
      <c r="L9" s="33"/>
      <c r="M9" s="32"/>
      <c r="N9" s="33"/>
      <c r="O9" s="32"/>
      <c r="P9" s="33"/>
      <c r="Q9" s="34"/>
      <c r="R9" s="89" t="str">
        <f>IF(Q9="","",VLOOKUP(Q9,[1]PCCM!$B$7:$R$25,9,0))</f>
        <v/>
      </c>
      <c r="S9" s="34"/>
      <c r="T9" s="89" t="str">
        <f>IF(S9="","",VLOOKUP(S9,[1]PCCM!$B$7:$R$25,10,0))</f>
        <v/>
      </c>
      <c r="U9" s="34"/>
      <c r="V9" s="89" t="str">
        <f>IF(U9="","",VLOOKUP(U9,[1]PCCM!$B$7:$R$25,11,0))</f>
        <v/>
      </c>
      <c r="W9" s="34" t="s">
        <v>20</v>
      </c>
      <c r="X9" s="35" t="s">
        <v>21</v>
      </c>
      <c r="Y9" s="34"/>
      <c r="Z9" s="35"/>
      <c r="AA9" s="34"/>
      <c r="AB9" s="36"/>
      <c r="AE9" s="71"/>
    </row>
    <row r="10" spans="1:31" ht="15" customHeight="1" thickBot="1">
      <c r="A10" s="85"/>
      <c r="B10" s="37">
        <v>2</v>
      </c>
      <c r="C10" s="32"/>
      <c r="D10" s="33"/>
      <c r="E10" s="32"/>
      <c r="F10" s="33"/>
      <c r="G10" s="32"/>
      <c r="H10" s="33"/>
      <c r="I10" s="32"/>
      <c r="J10" s="33"/>
      <c r="K10" s="32"/>
      <c r="L10" s="33"/>
      <c r="M10" s="32"/>
      <c r="N10" s="33"/>
      <c r="O10" s="32"/>
      <c r="P10" s="33"/>
      <c r="Q10" s="23"/>
      <c r="R10" s="90"/>
      <c r="S10" s="23"/>
      <c r="T10" s="90"/>
      <c r="U10" s="23"/>
      <c r="V10" s="90"/>
      <c r="W10" s="23"/>
      <c r="X10" s="38"/>
      <c r="Y10" s="23" t="s">
        <v>20</v>
      </c>
      <c r="Z10" s="23" t="s">
        <v>21</v>
      </c>
      <c r="AA10" s="23"/>
      <c r="AB10" s="39"/>
      <c r="AE10" s="71"/>
    </row>
    <row r="11" spans="1:31" ht="15" customHeight="1" thickBot="1">
      <c r="A11" s="88"/>
      <c r="B11" s="26">
        <v>3</v>
      </c>
      <c r="C11" s="27"/>
      <c r="D11" s="28" t="str">
        <f>IF(C11="","",VLOOKUP(C11,[1]PCCM!$B$7:$R$25,2,0))</f>
        <v/>
      </c>
      <c r="E11" s="29"/>
      <c r="F11" s="28" t="str">
        <f>IF(E11="","",VLOOKUP(E11,[1]PCCM!$B$7:$R$25,3,0))</f>
        <v/>
      </c>
      <c r="G11" s="27"/>
      <c r="H11" s="28" t="str">
        <f>IF(G11="","",VLOOKUP(G11,[1]PCCM!$B$7:$R$25,4,0))</f>
        <v/>
      </c>
      <c r="I11" s="27"/>
      <c r="J11" s="28" t="str">
        <f>IF(I11="","",VLOOKUP(I11,[1]PCCM!$B$7:$R$25,5,0))</f>
        <v/>
      </c>
      <c r="K11" s="27"/>
      <c r="L11" s="28" t="str">
        <f>IF(K11="","",VLOOKUP(K11,[1]PCCM!$B$7:$R$25,6,0))</f>
        <v/>
      </c>
      <c r="M11" s="27"/>
      <c r="N11" s="28" t="str">
        <f>IF(M11="","",VLOOKUP(M11,[1]PCCM!$B$7:$R$25,7,0))</f>
        <v/>
      </c>
      <c r="O11" s="27"/>
      <c r="P11" s="28" t="str">
        <f>IF(O11="","",VLOOKUP(O11,[1]PCCM!$B$7:$R$25,8,0))</f>
        <v/>
      </c>
      <c r="Q11" s="27"/>
      <c r="R11" s="28" t="str">
        <f>IF(Q11="","",VLOOKUP(Q11,[1]PCCM!$B$7:$R$25,9,0))</f>
        <v/>
      </c>
      <c r="S11" s="27"/>
      <c r="T11" s="28" t="str">
        <f>IF(S11="","",VLOOKUP(S11,[1]PCCM!$B$7:$R$25,10,0))</f>
        <v/>
      </c>
      <c r="U11" s="27"/>
      <c r="V11" s="28" t="str">
        <f>IF(U11="","",VLOOKUP(U11,[1]PCCM!$B$7:$R$25,11,0))</f>
        <v/>
      </c>
      <c r="W11" s="40" t="s">
        <v>22</v>
      </c>
      <c r="X11" s="40"/>
      <c r="Y11" s="40"/>
      <c r="Z11" s="40"/>
      <c r="AA11" s="27" t="s">
        <v>20</v>
      </c>
      <c r="AB11" s="41" t="s">
        <v>21</v>
      </c>
      <c r="AE11" s="71"/>
    </row>
    <row r="12" spans="1:31" ht="15" customHeight="1" thickBot="1">
      <c r="A12" s="75" t="s">
        <v>23</v>
      </c>
      <c r="B12" s="42">
        <v>1</v>
      </c>
      <c r="C12" s="43" t="s">
        <v>10</v>
      </c>
      <c r="D12" s="44" t="str">
        <f>IF(C12="","",VLOOKUP(C12,[1]PCCM!$B$7:$R$25,2,0))</f>
        <v>Hạnh</v>
      </c>
      <c r="E12" s="43" t="s">
        <v>16</v>
      </c>
      <c r="F12" s="44" t="str">
        <f>IF(E12="","",VLOOKUP(E12,[1]PCCM!$B$7:$R$25,3,0))</f>
        <v>Ngân</v>
      </c>
      <c r="G12" s="43" t="s">
        <v>8</v>
      </c>
      <c r="H12" s="44" t="str">
        <f>IF(G12="","",VLOOKUP(G12,[1]PCCM!$B$7:$R$25,4,0))</f>
        <v>Yến</v>
      </c>
      <c r="I12" s="43" t="s">
        <v>10</v>
      </c>
      <c r="J12" s="44" t="str">
        <f>IF(I12="","",VLOOKUP(I12,[1]PCCM!$B$7:$R$25,5,0))</f>
        <v>Hoa</v>
      </c>
      <c r="K12" s="43" t="s">
        <v>11</v>
      </c>
      <c r="L12" s="44" t="str">
        <f>IF(K12="","",VLOOKUP(K12,[1]PCCM!$B$7:$R$25,6,0))</f>
        <v>Hương</v>
      </c>
      <c r="M12" s="43" t="s">
        <v>13</v>
      </c>
      <c r="N12" s="44" t="str">
        <f>IF(M12="","",VLOOKUP(M12,[1]PCCM!$B$7:$R$25,7,0))</f>
        <v>Tâm</v>
      </c>
      <c r="O12" s="43" t="s">
        <v>14</v>
      </c>
      <c r="P12" s="44" t="str">
        <f>IF(O12="","",VLOOKUP(O12,[1]PCCM!$B$7:$R$25,8,0))</f>
        <v>Phương</v>
      </c>
      <c r="Q12" s="43" t="s">
        <v>12</v>
      </c>
      <c r="R12" s="44" t="str">
        <f>IF(Q12="","",VLOOKUP(Q12,[1]PCCM!$B$7:$R$25,9,0))</f>
        <v>Bắc</v>
      </c>
      <c r="S12" s="43" t="s">
        <v>14</v>
      </c>
      <c r="T12" s="44" t="str">
        <f>IF(S12="","",VLOOKUP(S12,[1]PCCM!$B$7:$R$25,10,0))</f>
        <v>T. Hà</v>
      </c>
      <c r="U12" s="43" t="s">
        <v>10</v>
      </c>
      <c r="V12" s="44" t="str">
        <f>IF(U12="","",VLOOKUP(U12,[1]PCCM!$B$7:$R$25,11,0))</f>
        <v>Đ.Hà</v>
      </c>
      <c r="W12" s="43" t="s">
        <v>14</v>
      </c>
      <c r="X12" s="44" t="str">
        <f>IF(W12="","",VLOOKUP(W12,[1]PCCM!$B$7:$R$25,12,0))</f>
        <v>T.Thủy</v>
      </c>
      <c r="Y12" s="43" t="s">
        <v>13</v>
      </c>
      <c r="Z12" s="44" t="str">
        <f>IF(Y12="","",VLOOKUP(Y12,[1]PCCM!$B$7:$R$25,13,0))</f>
        <v>NHương</v>
      </c>
      <c r="AA12" s="43" t="s">
        <v>10</v>
      </c>
      <c r="AB12" s="45" t="str">
        <f>IF(AA12="","",VLOOKUP(AA12,[1]PCCM!$B$7:$R$25,14,0))</f>
        <v>C.Hiền</v>
      </c>
      <c r="AE12" s="71"/>
    </row>
    <row r="13" spans="1:31" ht="15" customHeight="1" thickBot="1">
      <c r="A13" s="76"/>
      <c r="B13" s="22">
        <v>2</v>
      </c>
      <c r="C13" s="46" t="s">
        <v>9</v>
      </c>
      <c r="D13" s="24" t="str">
        <f>IF(C13="","",VLOOKUP(C13,[1]PCCM!$B$7:$R$25,2,0))</f>
        <v>Đ.Hà</v>
      </c>
      <c r="E13" s="23" t="s">
        <v>10</v>
      </c>
      <c r="F13" s="24" t="str">
        <f>IF(E13="","",VLOOKUP(E13,[1]PCCM!$B$7:$R$25,3,0))</f>
        <v>Hạnh</v>
      </c>
      <c r="G13" s="32" t="s">
        <v>7</v>
      </c>
      <c r="H13" s="24" t="str">
        <f>IF(G13="","",VLOOKUP(G13,[1]PCCM!$B$7:$R$25,4,0))</f>
        <v>Hải</v>
      </c>
      <c r="I13" s="23" t="s">
        <v>10</v>
      </c>
      <c r="J13" s="24" t="str">
        <f>IF(I13="","",VLOOKUP(I13,[1]PCCM!$B$7:$R$25,5,0))</f>
        <v>Hoa</v>
      </c>
      <c r="K13" s="23" t="s">
        <v>14</v>
      </c>
      <c r="L13" s="24" t="str">
        <f>IF(K13="","",VLOOKUP(K13,[1]PCCM!$B$7:$R$25,6,0))</f>
        <v>Phương</v>
      </c>
      <c r="M13" s="23" t="s">
        <v>16</v>
      </c>
      <c r="N13" s="24" t="str">
        <f>IF(M13="","",VLOOKUP(M13,[1]PCCM!$B$7:$R$25,7,0))</f>
        <v>Mây</v>
      </c>
      <c r="O13" s="23" t="s">
        <v>8</v>
      </c>
      <c r="P13" s="24" t="str">
        <f>IF(O13="","",VLOOKUP(O13,[1]PCCM!$B$7:$R$25,8,0))</f>
        <v>Hồng</v>
      </c>
      <c r="Q13" s="43" t="s">
        <v>7</v>
      </c>
      <c r="R13" s="24" t="str">
        <f>IF(Q13="","",VLOOKUP(Q13,[1]PCCM!$B$7:$R$25,9,0))</f>
        <v>Tâm</v>
      </c>
      <c r="S13" s="43" t="s">
        <v>12</v>
      </c>
      <c r="T13" s="24" t="str">
        <f>IF(S13="","",VLOOKUP(S13,[1]PCCM!$B$7:$R$25,10,0))</f>
        <v>Bắc</v>
      </c>
      <c r="U13" s="23" t="s">
        <v>11</v>
      </c>
      <c r="V13" s="24" t="str">
        <f>IF(U13="","",VLOOKUP(U13,[1]PCCM!$B$7:$R$25,11,0))</f>
        <v>Lan</v>
      </c>
      <c r="W13" s="23" t="s">
        <v>10</v>
      </c>
      <c r="X13" s="24" t="str">
        <f>IF(W13="","",VLOOKUP(W13,[1]PCCM!$B$7:$R$25,12,0))</f>
        <v>Vỹ</v>
      </c>
      <c r="Y13" s="23" t="s">
        <v>14</v>
      </c>
      <c r="Z13" s="24" t="str">
        <f>IF(Y13="","",VLOOKUP(Y13,[1]PCCM!$B$7:$R$25,13,0))</f>
        <v>T.Thủy</v>
      </c>
      <c r="AA13" s="23" t="s">
        <v>10</v>
      </c>
      <c r="AB13" s="25" t="str">
        <f>IF(AA13="","",VLOOKUP(AA13,[1]PCCM!$B$7:$R$25,14,0))</f>
        <v>C.Hiền</v>
      </c>
      <c r="AE13" s="71"/>
    </row>
    <row r="14" spans="1:31" ht="15" customHeight="1" thickBot="1">
      <c r="A14" s="76"/>
      <c r="B14" s="22">
        <v>3</v>
      </c>
      <c r="C14" s="23" t="s">
        <v>13</v>
      </c>
      <c r="D14" s="24" t="str">
        <f>IF(C14="","",VLOOKUP(C14,[1]PCCM!$B$7:$R$25,2,0))</f>
        <v>Yến</v>
      </c>
      <c r="E14" s="23" t="s">
        <v>17</v>
      </c>
      <c r="F14" s="24" t="str">
        <f>IF(E14="","",VLOOKUP(E14,[1]PCCM!$B$7:$R$25,3,0))</f>
        <v>Hồng</v>
      </c>
      <c r="G14" s="32" t="s">
        <v>16</v>
      </c>
      <c r="H14" s="24" t="str">
        <f>IF(G14="","",VLOOKUP(G14,[1]PCCM!$B$7:$R$25,4,0))</f>
        <v>Ngân</v>
      </c>
      <c r="I14" s="23" t="s">
        <v>8</v>
      </c>
      <c r="J14" s="24" t="str">
        <f>IF(I14="","",VLOOKUP(I14,[1]PCCM!$B$7:$R$25,5,0))</f>
        <v>Liễu</v>
      </c>
      <c r="K14" s="23" t="s">
        <v>7</v>
      </c>
      <c r="L14" s="24" t="str">
        <f>IF(K14="","",VLOOKUP(K14,[1]PCCM!$B$7:$R$25,6,0))</f>
        <v>Chỉnh</v>
      </c>
      <c r="M14" s="23" t="s">
        <v>10</v>
      </c>
      <c r="N14" s="24" t="str">
        <f>IF(M14="","",VLOOKUP(M14,[1]PCCM!$B$7:$R$25,7,0))</f>
        <v>Hoa</v>
      </c>
      <c r="O14" s="23" t="s">
        <v>9</v>
      </c>
      <c r="P14" s="24" t="str">
        <f>IF(O14="","",VLOOKUP(O14,[1]PCCM!$B$7:$R$25,8,0))</f>
        <v>ChHiền</v>
      </c>
      <c r="Q14" s="23" t="s">
        <v>24</v>
      </c>
      <c r="R14" s="24" t="str">
        <f>IF(Q14="","",VLOOKUP(Q14,[1]PCCM!$B$7:$R$25,9,0))</f>
        <v>Hải</v>
      </c>
      <c r="S14" s="23" t="s">
        <v>13</v>
      </c>
      <c r="T14" s="24" t="str">
        <f>IF(S14="","",VLOOKUP(S14,[1]PCCM!$B$7:$R$25,10,0))</f>
        <v>NHương</v>
      </c>
      <c r="U14" s="23" t="s">
        <v>14</v>
      </c>
      <c r="V14" s="24" t="str">
        <f>IF(U14="","",VLOOKUP(U14,[1]PCCM!$B$7:$R$25,11,0))</f>
        <v>T. Hà</v>
      </c>
      <c r="W14" s="23" t="s">
        <v>25</v>
      </c>
      <c r="X14" s="24" t="str">
        <f>IF(W14="","",VLOOKUP(W14,[1]PCCM!$B$7:$R$25,12,0))</f>
        <v>Vỹ</v>
      </c>
      <c r="Y14" s="23" t="s">
        <v>11</v>
      </c>
      <c r="Z14" s="24" t="str">
        <f>IF(Y14="","",VLOOKUP(Y14,[1]PCCM!$B$7:$R$25,13,0))</f>
        <v>Hương</v>
      </c>
      <c r="AA14" s="47" t="s">
        <v>16</v>
      </c>
      <c r="AB14" s="25" t="str">
        <f>IF(AA14="","",VLOOKUP(AA14,[1]PCCM!$B$7:$R$25,14,0))</f>
        <v>Mây</v>
      </c>
      <c r="AE14" s="71"/>
    </row>
    <row r="15" spans="1:31" ht="15" customHeight="1" thickBot="1">
      <c r="A15" s="76"/>
      <c r="B15" s="22">
        <v>4</v>
      </c>
      <c r="C15" s="46" t="s">
        <v>16</v>
      </c>
      <c r="D15" s="24" t="str">
        <f>IF(C15="","",VLOOKUP(C15,[1]PCCM!$B$7:$R$25,2,0))</f>
        <v>Ngân</v>
      </c>
      <c r="E15" s="23" t="s">
        <v>9</v>
      </c>
      <c r="F15" s="24" t="str">
        <f>IF(E15="","",VLOOKUP(E15,[1]PCCM!$B$7:$R$25,3,0))</f>
        <v>Đ.Hà</v>
      </c>
      <c r="G15" s="23" t="s">
        <v>10</v>
      </c>
      <c r="H15" s="24" t="str">
        <f>IF(G15="","",VLOOKUP(G15,[1]PCCM!$B$7:$R$25,4,0))</f>
        <v>Hạnh</v>
      </c>
      <c r="I15" s="23" t="s">
        <v>9</v>
      </c>
      <c r="J15" s="24" t="str">
        <f>IF(I15="","",VLOOKUP(I15,[1]PCCM!$B$7:$R$25,5,0))</f>
        <v>ChHiền</v>
      </c>
      <c r="K15" s="23" t="s">
        <v>8</v>
      </c>
      <c r="L15" s="24" t="str">
        <f>IF(K15="","",VLOOKUP(K15,[1]PCCM!$B$7:$R$25,6,0))</f>
        <v>Liễu</v>
      </c>
      <c r="M15" s="23" t="s">
        <v>14</v>
      </c>
      <c r="N15" s="24" t="str">
        <f>IF(M15="","",VLOOKUP(M15,[1]PCCM!$B$7:$R$25,7,0))</f>
        <v>Phương</v>
      </c>
      <c r="O15" s="23" t="s">
        <v>10</v>
      </c>
      <c r="P15" s="24" t="str">
        <f>IF(O15="","",VLOOKUP(O15,[1]PCCM!$B$7:$R$25,8,0))</f>
        <v>Vỹ</v>
      </c>
      <c r="Q15" s="23" t="s">
        <v>14</v>
      </c>
      <c r="R15" s="24" t="str">
        <f>IF(Q15="","",VLOOKUP(Q15,[1]PCCM!$B$7:$R$25,9,0))</f>
        <v>T. Hà</v>
      </c>
      <c r="S15" s="23" t="s">
        <v>11</v>
      </c>
      <c r="T15" s="24" t="str">
        <f>IF(S15="","",VLOOKUP(S15,[1]PCCM!$B$7:$R$25,10,0))</f>
        <v>Lan</v>
      </c>
      <c r="U15" s="23" t="s">
        <v>13</v>
      </c>
      <c r="V15" s="24" t="str">
        <f>IF(U15="","",VLOOKUP(U15,[1]PCCM!$B$7:$R$25,11,0))</f>
        <v>NHương</v>
      </c>
      <c r="W15" s="23" t="s">
        <v>11</v>
      </c>
      <c r="X15" s="24" t="str">
        <f>IF(W15="","",VLOOKUP(W15,[1]PCCM!$B$7:$R$25,12,0))</f>
        <v>Hương</v>
      </c>
      <c r="Y15" s="23" t="s">
        <v>10</v>
      </c>
      <c r="Z15" s="24" t="str">
        <f>IF(Y15="","",VLOOKUP(Y15,[1]PCCM!$B$7:$R$25,13,0))</f>
        <v>C.Hiền</v>
      </c>
      <c r="AA15" s="43" t="s">
        <v>14</v>
      </c>
      <c r="AB15" s="25" t="str">
        <f>IF(AA15="","",VLOOKUP(AA15,[1]PCCM!$B$7:$R$25,14,0))</f>
        <v>T.Thủy</v>
      </c>
      <c r="AE15" s="71"/>
    </row>
    <row r="16" spans="1:31" ht="15" customHeight="1" thickBot="1">
      <c r="A16" s="77"/>
      <c r="B16" s="37">
        <v>5</v>
      </c>
      <c r="C16" s="32" t="s">
        <v>12</v>
      </c>
      <c r="D16" s="33" t="str">
        <f>IF(C16="","",VLOOKUP(C16,[1]PCCM!$B$7:$R$25,2,0))</f>
        <v>Hải</v>
      </c>
      <c r="E16" s="32" t="s">
        <v>14</v>
      </c>
      <c r="F16" s="33" t="str">
        <f>IF(E16="","",VLOOKUP(E16,[1]PCCM!$B$7:$R$25,3,0))</f>
        <v>Hồng</v>
      </c>
      <c r="G16" s="23" t="s">
        <v>10</v>
      </c>
      <c r="H16" s="33" t="str">
        <f>IF(G16="","",VLOOKUP(G16,[1]PCCM!$B$7:$R$25,4,0))</f>
        <v>Hạnh</v>
      </c>
      <c r="I16" s="32" t="s">
        <v>14</v>
      </c>
      <c r="J16" s="33" t="str">
        <f>IF(I16="","",VLOOKUP(I16,[1]PCCM!$B$7:$R$25,5,0))</f>
        <v>Phương</v>
      </c>
      <c r="K16" s="23" t="s">
        <v>9</v>
      </c>
      <c r="L16" s="33" t="str">
        <f>IF(K16="","",VLOOKUP(K16,[1]PCCM!$B$7:$R$25,6,0))</f>
        <v>ChHiền</v>
      </c>
      <c r="M16" s="32" t="s">
        <v>17</v>
      </c>
      <c r="N16" s="33" t="str">
        <f>IF(M16="","",VLOOKUP(M16,[1]PCCM!$B$7:$R$25,7,0))</f>
        <v>T. Hà</v>
      </c>
      <c r="O16" s="32" t="s">
        <v>7</v>
      </c>
      <c r="P16" s="33" t="str">
        <f>IF(O16="","",VLOOKUP(O16,[1]PCCM!$B$7:$R$25,8,0))</f>
        <v>Chỉnh</v>
      </c>
      <c r="Q16" s="32" t="s">
        <v>11</v>
      </c>
      <c r="R16" s="33" t="str">
        <f>IF(Q16="","",VLOOKUP(Q16,[1]PCCM!$B$7:$R$25,9,0))</f>
        <v>Lan</v>
      </c>
      <c r="S16" s="32" t="s">
        <v>10</v>
      </c>
      <c r="T16" s="33" t="str">
        <f>IF(S16="","",VLOOKUP(S16,[1]PCCM!$B$7:$R$25,10,0))</f>
        <v>Đ.Hà</v>
      </c>
      <c r="U16" s="32" t="s">
        <v>12</v>
      </c>
      <c r="V16" s="33" t="str">
        <f>IF(U16="","",VLOOKUP(U16,[1]PCCM!$B$7:$R$25,11,0))</f>
        <v>Bắc</v>
      </c>
      <c r="W16" s="32" t="s">
        <v>17</v>
      </c>
      <c r="X16" s="33" t="str">
        <f>IF(W16="","",VLOOKUP(W16,[1]PCCM!$B$7:$R$25,12,0))</f>
        <v>T.Thủy</v>
      </c>
      <c r="Y16" s="32" t="s">
        <v>9</v>
      </c>
      <c r="Z16" s="33" t="str">
        <f>IF(Y16="","",VLOOKUP(Y16,[1]PCCM!$B$7:$R$25,13,0))</f>
        <v>C.Hiền</v>
      </c>
      <c r="AA16" s="32" t="s">
        <v>11</v>
      </c>
      <c r="AB16" s="48" t="str">
        <f>IF(AA16="","",VLOOKUP(AA16,[1]PCCM!$B$7:$R$25,14,0))</f>
        <v>Hương</v>
      </c>
      <c r="AE16" s="71"/>
    </row>
    <row r="17" spans="1:31" ht="15" customHeight="1" thickBot="1">
      <c r="A17" s="78" t="s">
        <v>26</v>
      </c>
      <c r="B17" s="18">
        <v>1</v>
      </c>
      <c r="C17" s="34" t="s">
        <v>10</v>
      </c>
      <c r="D17" s="20" t="str">
        <f>IF(C17="","",VLOOKUP(C17,[1]PCCM!$B$7:$R$25,2,0))</f>
        <v>Hạnh</v>
      </c>
      <c r="E17" s="34" t="s">
        <v>11</v>
      </c>
      <c r="F17" s="20" t="str">
        <f>IF(E17="","",VLOOKUP(E17,[1]PCCM!$B$7:$R$25,3,0))</f>
        <v>Lan</v>
      </c>
      <c r="G17" s="34" t="s">
        <v>17</v>
      </c>
      <c r="H17" s="20" t="str">
        <f>IF(G17="","",VLOOKUP(G17,[1]PCCM!$B$7:$R$25,4,0))</f>
        <v>Hồng</v>
      </c>
      <c r="I17" s="34" t="s">
        <v>16</v>
      </c>
      <c r="J17" s="20" t="str">
        <f>IF(I17="","",VLOOKUP(I17,[1]PCCM!$B$7:$R$25,5,0))</f>
        <v>Mây</v>
      </c>
      <c r="K17" s="34" t="s">
        <v>10</v>
      </c>
      <c r="L17" s="20" t="str">
        <f>IF(K17="","",VLOOKUP(K17,[1]PCCM!$B$7:$R$25,6,0))</f>
        <v>Hoa</v>
      </c>
      <c r="M17" s="34" t="s">
        <v>12</v>
      </c>
      <c r="N17" s="20" t="str">
        <f>IF(M17="","",VLOOKUP(M17,[1]PCCM!$B$7:$R$25,7,0))</f>
        <v>Bắc</v>
      </c>
      <c r="O17" s="34" t="s">
        <v>14</v>
      </c>
      <c r="P17" s="20" t="str">
        <f>IF(O17="","",VLOOKUP(O17,[1]PCCM!$B$7:$R$25,8,0))</f>
        <v>Phương</v>
      </c>
      <c r="Q17" s="34" t="s">
        <v>10</v>
      </c>
      <c r="R17" s="20" t="str">
        <f>IF(Q17="","",VLOOKUP(Q17,[1]PCCM!$B$7:$R$25,9,0))</f>
        <v>Đ.Hà</v>
      </c>
      <c r="S17" s="34" t="s">
        <v>24</v>
      </c>
      <c r="T17" s="20" t="str">
        <f>IF(S17="","",VLOOKUP(S17,[1]PCCM!$B$7:$R$25,10,0))</f>
        <v>Hải</v>
      </c>
      <c r="U17" s="34" t="s">
        <v>14</v>
      </c>
      <c r="V17" s="20" t="str">
        <f>IF(U17="","",VLOOKUP(U17,[1]PCCM!$B$7:$R$25,11,0))</f>
        <v>T. Hà</v>
      </c>
      <c r="W17" s="34" t="s">
        <v>14</v>
      </c>
      <c r="X17" s="20" t="str">
        <f>IF(W17="","",VLOOKUP(W17,[1]PCCM!$B$7:$R$25,12,0))</f>
        <v>T.Thủy</v>
      </c>
      <c r="Y17" s="34" t="s">
        <v>10</v>
      </c>
      <c r="Z17" s="20" t="str">
        <f>IF(Y17="","",VLOOKUP(Y17,[1]PCCM!$B$7:$R$25,13,0))</f>
        <v>C.Hiền</v>
      </c>
      <c r="AA17" s="34" t="s">
        <v>24</v>
      </c>
      <c r="AB17" s="21" t="str">
        <f>IF(AA17="","",VLOOKUP(AA17,[1]PCCM!$B$7:$R$25,14,0))</f>
        <v>NThủy</v>
      </c>
      <c r="AE17" s="71"/>
    </row>
    <row r="18" spans="1:31" ht="15" customHeight="1" thickBot="1">
      <c r="A18" s="76"/>
      <c r="B18" s="22">
        <v>2</v>
      </c>
      <c r="C18" s="23" t="s">
        <v>10</v>
      </c>
      <c r="D18" s="24" t="str">
        <f>IF(C18="","",VLOOKUP(C18,[1]PCCM!$B$7:$R$25,2,0))</f>
        <v>Hạnh</v>
      </c>
      <c r="E18" s="23" t="s">
        <v>14</v>
      </c>
      <c r="F18" s="24" t="str">
        <f>IF(E18="","",VLOOKUP(E18,[1]PCCM!$B$7:$R$25,3,0))</f>
        <v>Hồng</v>
      </c>
      <c r="G18" s="23" t="s">
        <v>12</v>
      </c>
      <c r="H18" s="24" t="str">
        <f>IF(G18="","",VLOOKUP(G18,[1]PCCM!$B$7:$R$25,4,0))</f>
        <v>Hải</v>
      </c>
      <c r="I18" s="23" t="s">
        <v>14</v>
      </c>
      <c r="J18" s="24" t="str">
        <f>IF(I18="","",VLOOKUP(I18,[1]PCCM!$B$7:$R$25,5,0))</f>
        <v>Phương</v>
      </c>
      <c r="K18" s="23" t="s">
        <v>10</v>
      </c>
      <c r="L18" s="24" t="str">
        <f>IF(K18="","",VLOOKUP(K18,[1]PCCM!$B$7:$R$25,6,0))</f>
        <v>Hoa</v>
      </c>
      <c r="M18" s="23" t="s">
        <v>7</v>
      </c>
      <c r="N18" s="24" t="str">
        <f>IF(M18="","",VLOOKUP(M18,[1]PCCM!$B$7:$R$25,7,0))</f>
        <v>Chỉnh</v>
      </c>
      <c r="O18" s="23" t="s">
        <v>13</v>
      </c>
      <c r="P18" s="24" t="str">
        <f>IF(O18="","",VLOOKUP(O18,[1]PCCM!$B$7:$R$25,8,0))</f>
        <v>Tâm</v>
      </c>
      <c r="Q18" s="23" t="s">
        <v>10</v>
      </c>
      <c r="R18" s="24" t="str">
        <f>IF(Q18="","",VLOOKUP(Q18,[1]PCCM!$B$7:$R$25,9,0))</f>
        <v>Đ.Hà</v>
      </c>
      <c r="S18" s="23" t="s">
        <v>12</v>
      </c>
      <c r="T18" s="24" t="str">
        <f>IF(S18="","",VLOOKUP(S18,[1]PCCM!$B$7:$R$25,10,0))</f>
        <v>Bắc</v>
      </c>
      <c r="U18" s="23" t="s">
        <v>15</v>
      </c>
      <c r="V18" s="24" t="str">
        <f>IF(U18="","",VLOOKUP(U18,[1]PCCM!$B$7:$R$25,11,0))</f>
        <v>Ngân</v>
      </c>
      <c r="W18" s="23" t="s">
        <v>10</v>
      </c>
      <c r="X18" s="24" t="str">
        <f>IF(W18="","",VLOOKUP(W18,[1]PCCM!$B$7:$R$25,12,0))</f>
        <v>Vỹ</v>
      </c>
      <c r="Y18" s="23" t="s">
        <v>25</v>
      </c>
      <c r="Z18" s="24" t="str">
        <f>IF(Y18="","",VLOOKUP(Y18,[1]PCCM!$B$7:$R$25,13,0))</f>
        <v>C.Hiền</v>
      </c>
      <c r="AA18" s="23" t="s">
        <v>14</v>
      </c>
      <c r="AB18" s="25" t="str">
        <f>IF(AA18="","",VLOOKUP(AA18,[1]PCCM!$B$7:$R$25,14,0))</f>
        <v>T.Thủy</v>
      </c>
      <c r="AE18" s="71"/>
    </row>
    <row r="19" spans="1:31" ht="15" customHeight="1" thickBot="1">
      <c r="A19" s="76"/>
      <c r="B19" s="22">
        <v>3</v>
      </c>
      <c r="C19" s="23" t="s">
        <v>11</v>
      </c>
      <c r="D19" s="24" t="str">
        <f>IF(C19="","",VLOOKUP(C19,[1]PCCM!$B$7:$R$25,2,0))</f>
        <v>Lan</v>
      </c>
      <c r="E19" s="23" t="s">
        <v>13</v>
      </c>
      <c r="F19" s="24" t="str">
        <f>IF(E19="","",VLOOKUP(E19,[1]PCCM!$B$7:$R$25,3,0))</f>
        <v>Yến</v>
      </c>
      <c r="G19" s="23" t="s">
        <v>13</v>
      </c>
      <c r="H19" s="24" t="str">
        <f>IF(G19="","",VLOOKUP(G19,[1]PCCM!$B$7:$R$25,4,0))</f>
        <v>NHương</v>
      </c>
      <c r="I19" s="23" t="s">
        <v>11</v>
      </c>
      <c r="J19" s="24" t="str">
        <f>IF(I19="","",VLOOKUP(I19,[1]PCCM!$B$7:$R$25,5,0))</f>
        <v>Hương</v>
      </c>
      <c r="K19" s="23" t="s">
        <v>16</v>
      </c>
      <c r="L19" s="24" t="str">
        <f>IF(K19="","",VLOOKUP(K19,[1]PCCM!$B$7:$R$25,6,0))</f>
        <v>Mây</v>
      </c>
      <c r="M19" s="23" t="s">
        <v>13</v>
      </c>
      <c r="N19" s="24" t="str">
        <f>IF(M19="","",VLOOKUP(M19,[1]PCCM!$B$7:$R$25,7,0))</f>
        <v>Tâm</v>
      </c>
      <c r="O19" s="23" t="s">
        <v>12</v>
      </c>
      <c r="P19" s="24" t="str">
        <f>IF(O19="","",VLOOKUP(O19,[1]PCCM!$B$7:$R$25,8,0))</f>
        <v>Bắc</v>
      </c>
      <c r="Q19" s="23" t="s">
        <v>24</v>
      </c>
      <c r="R19" s="24" t="str">
        <f>IF(Q19="","",VLOOKUP(Q19,[1]PCCM!$B$7:$R$25,9,0))</f>
        <v>Hải</v>
      </c>
      <c r="S19" s="23" t="s">
        <v>15</v>
      </c>
      <c r="T19" s="24" t="str">
        <f>IF(S19="","",VLOOKUP(S19,[1]PCCM!$B$7:$R$25,10,0))</f>
        <v>Ngân</v>
      </c>
      <c r="U19" s="23" t="s">
        <v>10</v>
      </c>
      <c r="V19" s="24" t="str">
        <f>IF(U19="","",VLOOKUP(U19,[1]PCCM!$B$7:$R$25,11,0))</f>
        <v>Đ.Hà</v>
      </c>
      <c r="W19" s="23" t="s">
        <v>7</v>
      </c>
      <c r="X19" s="24" t="str">
        <f>IF(W19="","",VLOOKUP(W19,[1]PCCM!$B$7:$R$25,12,0))</f>
        <v>Liễu</v>
      </c>
      <c r="Y19" s="23" t="s">
        <v>24</v>
      </c>
      <c r="Z19" s="24" t="str">
        <f>IF(Y19="","",VLOOKUP(Y19,[1]PCCM!$B$7:$R$25,13,0))</f>
        <v>NThủy</v>
      </c>
      <c r="AA19" s="23" t="s">
        <v>17</v>
      </c>
      <c r="AB19" s="25" t="str">
        <f>IF(AA19="","",VLOOKUP(AA19,[1]PCCM!$B$7:$R$25,14,0))</f>
        <v>T.Thủy</v>
      </c>
      <c r="AE19" s="71"/>
    </row>
    <row r="20" spans="1:31" ht="15" customHeight="1" thickBot="1">
      <c r="A20" s="76"/>
      <c r="B20" s="22">
        <v>4</v>
      </c>
      <c r="C20" s="23" t="s">
        <v>13</v>
      </c>
      <c r="D20" s="24" t="str">
        <f>IF(C20="","",VLOOKUP(C20,[1]PCCM!$B$7:$R$25,2,0))</f>
        <v>Yến</v>
      </c>
      <c r="E20" s="23" t="s">
        <v>10</v>
      </c>
      <c r="F20" s="24" t="str">
        <f>IF(E20="","",VLOOKUP(E20,[1]PCCM!$B$7:$R$25,3,0))</f>
        <v>Hạnh</v>
      </c>
      <c r="G20" s="23" t="s">
        <v>14</v>
      </c>
      <c r="H20" s="24" t="str">
        <f>IF(G20="","",VLOOKUP(G20,[1]PCCM!$B$7:$R$25,4,0))</f>
        <v>Hồng</v>
      </c>
      <c r="I20" s="23" t="s">
        <v>15</v>
      </c>
      <c r="J20" s="24" t="str">
        <f>IF(I20="","",VLOOKUP(I20,[1]PCCM!$B$7:$R$25,5,0))</f>
        <v>Ngân</v>
      </c>
      <c r="K20" s="23" t="s">
        <v>13</v>
      </c>
      <c r="L20" s="24" t="str">
        <f>IF(K20="","",VLOOKUP(K20,[1]PCCM!$B$7:$R$25,6,0))</f>
        <v>Tâm</v>
      </c>
      <c r="M20" s="23" t="s">
        <v>14</v>
      </c>
      <c r="N20" s="24" t="str">
        <f>IF(M20="","",VLOOKUP(M20,[1]PCCM!$B$7:$R$25,7,0))</f>
        <v>Phương</v>
      </c>
      <c r="O20" s="23" t="s">
        <v>9</v>
      </c>
      <c r="P20" s="24" t="str">
        <f>IF(O20="","",VLOOKUP(O20,[1]PCCM!$B$7:$R$25,8,0))</f>
        <v>ChHiền</v>
      </c>
      <c r="Q20" s="23" t="s">
        <v>14</v>
      </c>
      <c r="R20" s="24" t="str">
        <f>IF(Q20="","",VLOOKUP(Q20,[1]PCCM!$B$7:$R$25,9,0))</f>
        <v>T. Hà</v>
      </c>
      <c r="S20" s="23" t="s">
        <v>11</v>
      </c>
      <c r="T20" s="24" t="str">
        <f>IF(S20="","",VLOOKUP(S20,[1]PCCM!$B$7:$R$25,10,0))</f>
        <v>Lan</v>
      </c>
      <c r="U20" s="23" t="s">
        <v>10</v>
      </c>
      <c r="V20" s="24" t="str">
        <f>IF(U20="","",VLOOKUP(U20,[1]PCCM!$B$7:$R$25,11,0))</f>
        <v>Đ.Hà</v>
      </c>
      <c r="W20" s="23" t="s">
        <v>24</v>
      </c>
      <c r="X20" s="24" t="str">
        <f>IF(W20="","",VLOOKUP(W20,[1]PCCM!$B$7:$R$25,12,0))</f>
        <v>NThủy</v>
      </c>
      <c r="Y20" s="23" t="s">
        <v>17</v>
      </c>
      <c r="Z20" s="24" t="str">
        <f>IF(Y20="","",VLOOKUP(Y20,[1]PCCM!$B$7:$R$25,13,0))</f>
        <v>T.Thủy</v>
      </c>
      <c r="AA20" s="32" t="s">
        <v>13</v>
      </c>
      <c r="AB20" s="25" t="str">
        <f>IF(AA20="","",VLOOKUP(AA20,[1]PCCM!$B$7:$R$25,14,0))</f>
        <v>NHương</v>
      </c>
      <c r="AE20" s="71"/>
    </row>
    <row r="21" spans="1:31" ht="15" customHeight="1" thickBot="1">
      <c r="A21" s="79"/>
      <c r="B21" s="26">
        <v>5</v>
      </c>
      <c r="C21" s="27" t="s">
        <v>14</v>
      </c>
      <c r="D21" s="28" t="str">
        <f>IF(C21="","",VLOOKUP(C21,[1]PCCM!$B$7:$R$25,2,0))</f>
        <v>Hồng</v>
      </c>
      <c r="E21" s="27" t="s">
        <v>12</v>
      </c>
      <c r="F21" s="28" t="str">
        <f>IF(E21="","",VLOOKUP(E21,[1]PCCM!$B$7:$R$25,3,0))</f>
        <v>Hải</v>
      </c>
      <c r="G21" s="27" t="s">
        <v>11</v>
      </c>
      <c r="H21" s="28" t="str">
        <f>IF(G21="","",VLOOKUP(G21,[1]PCCM!$B$7:$R$25,4,0))</f>
        <v>Lan</v>
      </c>
      <c r="I21" s="27" t="s">
        <v>12</v>
      </c>
      <c r="J21" s="28" t="str">
        <f>IF(I21="","",VLOOKUP(I21,[1]PCCM!$B$7:$R$25,5,0))</f>
        <v>Bắc</v>
      </c>
      <c r="K21" s="27" t="s">
        <v>14</v>
      </c>
      <c r="L21" s="28" t="str">
        <f>IF(K21="","",VLOOKUP(K21,[1]PCCM!$B$7:$R$25,6,0))</f>
        <v>Phương</v>
      </c>
      <c r="M21" s="27" t="s">
        <v>11</v>
      </c>
      <c r="N21" s="28" t="str">
        <f>IF(M21="","",VLOOKUP(M21,[1]PCCM!$B$7:$R$25,7,0))</f>
        <v>Hương</v>
      </c>
      <c r="O21" s="27" t="s">
        <v>25</v>
      </c>
      <c r="P21" s="28" t="str">
        <f>IF(O21="","",VLOOKUP(O21,[1]PCCM!$B$7:$R$25,8,0))</f>
        <v>Hạnh</v>
      </c>
      <c r="Q21" s="27" t="s">
        <v>15</v>
      </c>
      <c r="R21" s="28" t="str">
        <f>IF(Q21="","",VLOOKUP(Q21,[1]PCCM!$B$7:$R$25,9,0))</f>
        <v>Ngân</v>
      </c>
      <c r="S21" s="27" t="s">
        <v>14</v>
      </c>
      <c r="T21" s="28" t="str">
        <f>IF(S21="","",VLOOKUP(S21,[1]PCCM!$B$7:$R$25,10,0))</f>
        <v>T. Hà</v>
      </c>
      <c r="U21" s="27" t="s">
        <v>7</v>
      </c>
      <c r="V21" s="28" t="str">
        <f>IF(U21="","",VLOOKUP(U21,[1]PCCM!$B$7:$R$25,11,0))</f>
        <v>Tâm</v>
      </c>
      <c r="W21" s="27" t="s">
        <v>12</v>
      </c>
      <c r="X21" s="28" t="str">
        <f>IF(W21="","",VLOOKUP(W21,[1]PCCM!$B$7:$R$25,12,0))</f>
        <v>Chỉnh</v>
      </c>
      <c r="Y21" s="27" t="s">
        <v>7</v>
      </c>
      <c r="Z21" s="28" t="str">
        <f>IF(Y21="","",VLOOKUP(Y21,[1]PCCM!$B$7:$R$25,13,0))</f>
        <v>Liễu</v>
      </c>
      <c r="AA21" s="49" t="s">
        <v>9</v>
      </c>
      <c r="AB21" s="30" t="str">
        <f>IF(AA21="","",VLOOKUP(AA21,[1]PCCM!$B$7:$R$25,14,0))</f>
        <v>ChHiền</v>
      </c>
      <c r="AE21" s="71"/>
    </row>
    <row r="22" spans="1:31" ht="15" customHeight="1" thickBot="1">
      <c r="A22" s="75" t="s">
        <v>27</v>
      </c>
      <c r="B22" s="42">
        <v>1</v>
      </c>
      <c r="C22" s="43" t="s">
        <v>7</v>
      </c>
      <c r="D22" s="44" t="str">
        <f>IF(C22="","",VLOOKUP(C22,[1]PCCM!$B$7:$R$25,2,0))</f>
        <v>Hải</v>
      </c>
      <c r="E22" s="43" t="s">
        <v>10</v>
      </c>
      <c r="F22" s="44" t="str">
        <f>IF(E22="","",VLOOKUP(E22,[1]PCCM!$B$7:$R$25,3,0))</f>
        <v>Hạnh</v>
      </c>
      <c r="G22" s="43" t="s">
        <v>15</v>
      </c>
      <c r="H22" s="44" t="str">
        <f>IF(G22="","",VLOOKUP(G22,[1]PCCM!$B$7:$R$25,4,0))</f>
        <v>Ngân</v>
      </c>
      <c r="I22" s="43" t="s">
        <v>7</v>
      </c>
      <c r="J22" s="44" t="str">
        <f>IF(I22="","",VLOOKUP(I22,[1]PCCM!$B$7:$R$25,5,0))</f>
        <v>Yến</v>
      </c>
      <c r="K22" s="43" t="s">
        <v>13</v>
      </c>
      <c r="L22" s="44" t="str">
        <f>IF(K22="","",VLOOKUP(K22,[1]PCCM!$B$7:$R$25,6,0))</f>
        <v>Tâm</v>
      </c>
      <c r="M22" s="43" t="s">
        <v>10</v>
      </c>
      <c r="N22" s="44" t="str">
        <f>IF(M22="","",VLOOKUP(M22,[1]PCCM!$B$7:$R$25,7,0))</f>
        <v>Hoa</v>
      </c>
      <c r="O22" s="43" t="s">
        <v>14</v>
      </c>
      <c r="P22" s="44" t="str">
        <f>IF(O22="","",VLOOKUP(O22,[1]PCCM!$B$7:$R$25,8,0))</f>
        <v>Phương</v>
      </c>
      <c r="Q22" s="43" t="s">
        <v>12</v>
      </c>
      <c r="R22" s="44" t="str">
        <f>IF(Q22="","",VLOOKUP(Q22,[1]PCCM!$B$7:$R$25,9,0))</f>
        <v>Bắc</v>
      </c>
      <c r="S22" s="43" t="s">
        <v>13</v>
      </c>
      <c r="T22" s="44" t="str">
        <f>IF(S22="","",VLOOKUP(S22,[1]PCCM!$B$7:$R$25,10,0))</f>
        <v>NHương</v>
      </c>
      <c r="U22" s="43" t="s">
        <v>25</v>
      </c>
      <c r="V22" s="44" t="str">
        <f>IF(U22="","",VLOOKUP(U22,[1]PCCM!$B$7:$R$25,11,0))</f>
        <v xml:space="preserve">Liễu </v>
      </c>
      <c r="W22" s="23" t="s">
        <v>9</v>
      </c>
      <c r="X22" s="44" t="str">
        <f>IF(W22="","",VLOOKUP(W22,[1]PCCM!$B$7:$R$25,12,0))</f>
        <v>ChHiền</v>
      </c>
      <c r="Y22" s="43" t="s">
        <v>9</v>
      </c>
      <c r="Z22" s="44" t="str">
        <f>IF(Y22="","",VLOOKUP(Y22,[1]PCCM!$B$7:$R$25,13,0))</f>
        <v>C.Hiền</v>
      </c>
      <c r="AA22" s="43" t="s">
        <v>14</v>
      </c>
      <c r="AB22" s="45" t="str">
        <f>IF(AA22="","",VLOOKUP(AA22,[1]PCCM!$B$7:$R$25,14,0))</f>
        <v>T.Thủy</v>
      </c>
      <c r="AE22" s="71"/>
    </row>
    <row r="23" spans="1:31" ht="15" customHeight="1" thickBot="1">
      <c r="A23" s="76"/>
      <c r="B23" s="22"/>
      <c r="C23" s="23" t="s">
        <v>14</v>
      </c>
      <c r="D23" s="24" t="str">
        <f>IF(C23="","",VLOOKUP(C23,[1]PCCM!$B$7:$R$25,2,0))</f>
        <v>Hồng</v>
      </c>
      <c r="E23" s="23" t="s">
        <v>10</v>
      </c>
      <c r="F23" s="24" t="str">
        <f>IF(E23="","",VLOOKUP(E23,[1]PCCM!$B$7:$R$25,3,0))</f>
        <v>Hạnh</v>
      </c>
      <c r="G23" s="23" t="s">
        <v>13</v>
      </c>
      <c r="H23" s="24" t="str">
        <f>IF(G23="","",VLOOKUP(G23,[1]PCCM!$B$7:$R$25,4,0))</f>
        <v>NHương</v>
      </c>
      <c r="I23" s="23" t="s">
        <v>17</v>
      </c>
      <c r="J23" s="24" t="str">
        <f>IF(I23="","",VLOOKUP(I23,[1]PCCM!$B$7:$R$25,5,0))</f>
        <v>T. Hà</v>
      </c>
      <c r="K23" s="23" t="s">
        <v>14</v>
      </c>
      <c r="L23" s="24" t="str">
        <f>IF(K23="","",VLOOKUP(K23,[1]PCCM!$B$7:$R$25,6,0))</f>
        <v>Phương</v>
      </c>
      <c r="M23" s="23" t="s">
        <v>10</v>
      </c>
      <c r="N23" s="24" t="str">
        <f>IF(M23="","",VLOOKUP(M23,[1]PCCM!$B$7:$R$25,7,0))</f>
        <v>Hoa</v>
      </c>
      <c r="O23" s="23" t="s">
        <v>10</v>
      </c>
      <c r="P23" s="24" t="str">
        <f>IF(O23="","",VLOOKUP(O23,[1]PCCM!$B$7:$R$25,8,0))</f>
        <v>Vỹ</v>
      </c>
      <c r="Q23" s="23" t="s">
        <v>11</v>
      </c>
      <c r="R23" s="24" t="str">
        <f>IF(Q23="","",VLOOKUP(Q23,[1]PCCM!$B$7:$R$25,9,0))</f>
        <v>Lan</v>
      </c>
      <c r="S23" s="23" t="s">
        <v>25</v>
      </c>
      <c r="T23" s="24" t="str">
        <f>IF(S23="","",VLOOKUP(S23,[1]PCCM!$B$7:$R$25,10,0))</f>
        <v xml:space="preserve">Liễu </v>
      </c>
      <c r="U23" s="23" t="s">
        <v>24</v>
      </c>
      <c r="V23" s="24" t="str">
        <f>IF(U23="","",VLOOKUP(U23,[1]PCCM!$B$7:$R$25,11,0))</f>
        <v>Hải</v>
      </c>
      <c r="W23" s="23" t="s">
        <v>11</v>
      </c>
      <c r="X23" s="24" t="str">
        <f>IF(W23="","",VLOOKUP(W23,[1]PCCM!$B$7:$R$25,12,0))</f>
        <v>Hương</v>
      </c>
      <c r="Y23" s="23" t="s">
        <v>16</v>
      </c>
      <c r="Z23" s="24" t="str">
        <f>IF(Y23="","",VLOOKUP(Y23,[1]PCCM!$B$7:$R$25,13,0))</f>
        <v>Mây</v>
      </c>
      <c r="AA23" s="32" t="s">
        <v>24</v>
      </c>
      <c r="AB23" s="25" t="str">
        <f>IF(AA23="","",VLOOKUP(AA23,[1]PCCM!$B$7:$R$25,14,0))</f>
        <v>NThủy</v>
      </c>
      <c r="AE23" s="71"/>
    </row>
    <row r="24" spans="1:31" ht="15" customHeight="1" thickBot="1">
      <c r="A24" s="76"/>
      <c r="B24" s="22">
        <v>3</v>
      </c>
      <c r="C24" s="23" t="s">
        <v>25</v>
      </c>
      <c r="D24" s="24" t="str">
        <f>IF(C24="","",VLOOKUP(C24,[1]PCCM!$B$7:$R$25,2,0))</f>
        <v>Đ.Hà</v>
      </c>
      <c r="E24" s="23" t="s">
        <v>15</v>
      </c>
      <c r="F24" s="24" t="str">
        <f>IF(E24="","",VLOOKUP(E24,[1]PCCM!$B$7:$R$25,3,0))</f>
        <v>Ngân</v>
      </c>
      <c r="G24" s="23" t="s">
        <v>14</v>
      </c>
      <c r="H24" s="24" t="str">
        <f>IF(G24="","",VLOOKUP(G24,[1]PCCM!$B$7:$R$25,4,0))</f>
        <v>Hồng</v>
      </c>
      <c r="I24" s="23" t="s">
        <v>13</v>
      </c>
      <c r="J24" s="24" t="str">
        <f>IF(I24="","",VLOOKUP(I24,[1]PCCM!$B$7:$R$25,5,0))</f>
        <v>Tâm</v>
      </c>
      <c r="K24" s="23" t="s">
        <v>12</v>
      </c>
      <c r="L24" s="24" t="str">
        <f>IF(K24="","",VLOOKUP(K24,[1]PCCM!$B$7:$R$25,6,0))</f>
        <v>Bắc</v>
      </c>
      <c r="M24" s="23" t="s">
        <v>7</v>
      </c>
      <c r="N24" s="24" t="str">
        <f>IF(M24="","",VLOOKUP(M24,[1]PCCM!$B$7:$R$25,7,0))</f>
        <v>Chỉnh</v>
      </c>
      <c r="O24" s="23" t="s">
        <v>10</v>
      </c>
      <c r="P24" s="24" t="str">
        <f>IF(O24="","",VLOOKUP(O24,[1]PCCM!$B$7:$R$25,8,0))</f>
        <v>Vỹ</v>
      </c>
      <c r="Q24" s="23" t="s">
        <v>9</v>
      </c>
      <c r="R24" s="24" t="str">
        <f>IF(Q24="","",VLOOKUP(Q24,[1]PCCM!$B$7:$R$25,9,0))</f>
        <v>ChHiền</v>
      </c>
      <c r="S24" s="23" t="s">
        <v>24</v>
      </c>
      <c r="T24" s="24" t="str">
        <f>IF(S24="","",VLOOKUP(S24,[1]PCCM!$B$7:$R$25,10,0))</f>
        <v>Hải</v>
      </c>
      <c r="U24" s="23" t="s">
        <v>11</v>
      </c>
      <c r="V24" s="24" t="str">
        <f>IF(U24="","",VLOOKUP(U24,[1]PCCM!$B$7:$R$25,11,0))</f>
        <v>Lan</v>
      </c>
      <c r="W24" s="23" t="s">
        <v>14</v>
      </c>
      <c r="X24" s="24" t="str">
        <f>IF(W24="","",VLOOKUP(W24,[1]PCCM!$B$7:$R$25,12,0))</f>
        <v>T.Thủy</v>
      </c>
      <c r="Y24" s="23" t="s">
        <v>11</v>
      </c>
      <c r="Z24" s="24" t="str">
        <f>IF(Y24="","",VLOOKUP(Y24,[1]PCCM!$B$7:$R$25,13,0))</f>
        <v>Hương</v>
      </c>
      <c r="AA24" s="23" t="s">
        <v>13</v>
      </c>
      <c r="AB24" s="25" t="str">
        <f>IF(AA24="","",VLOOKUP(AA24,[1]PCCM!$B$7:$R$25,14,0))</f>
        <v>NHương</v>
      </c>
      <c r="AE24" s="71"/>
    </row>
    <row r="25" spans="1:31" ht="15" customHeight="1">
      <c r="A25" s="76"/>
      <c r="B25" s="22">
        <v>4</v>
      </c>
      <c r="C25" s="23" t="s">
        <v>15</v>
      </c>
      <c r="D25" s="24" t="str">
        <f>IF(C25="","",VLOOKUP(C25,[1]PCCM!$B$7:$R$25,2,0))</f>
        <v>Ngân</v>
      </c>
      <c r="E25" s="23" t="s">
        <v>8</v>
      </c>
      <c r="F25" s="24" t="str">
        <f>IF(E25="","",VLOOKUP(E25,[1]PCCM!$B$7:$R$25,3,0))</f>
        <v>NgThủy</v>
      </c>
      <c r="G25" s="23" t="s">
        <v>10</v>
      </c>
      <c r="H25" s="24" t="str">
        <f>IF(G25="","",VLOOKUP(G25,[1]PCCM!$B$7:$R$25,4,0))</f>
        <v>Hạnh</v>
      </c>
      <c r="I25" s="23" t="s">
        <v>14</v>
      </c>
      <c r="J25" s="24" t="str">
        <f>IF(I25="","",VLOOKUP(I25,[1]PCCM!$B$7:$R$25,5,0))</f>
        <v>Phương</v>
      </c>
      <c r="K25" s="23" t="s">
        <v>17</v>
      </c>
      <c r="L25" s="24" t="str">
        <f>IF(K25="","",VLOOKUP(K25,[1]PCCM!$B$7:$R$25,6,0))</f>
        <v>T. Hà</v>
      </c>
      <c r="M25" s="23" t="s">
        <v>8</v>
      </c>
      <c r="N25" s="24" t="str">
        <f>IF(M25="","",VLOOKUP(M25,[1]PCCM!$B$7:$R$25,7,0))</f>
        <v>Hồng</v>
      </c>
      <c r="O25" s="23" t="s">
        <v>11</v>
      </c>
      <c r="P25" s="24" t="str">
        <f>IF(O25="","",VLOOKUP(O25,[1]PCCM!$B$7:$R$25,8,0))</f>
        <v>Hương</v>
      </c>
      <c r="Q25" s="23" t="s">
        <v>10</v>
      </c>
      <c r="R25" s="24" t="str">
        <f>IF(Q25="","",VLOOKUP(Q25,[1]PCCM!$B$7:$R$25,9,0))</f>
        <v>Đ.Hà</v>
      </c>
      <c r="S25" s="23" t="s">
        <v>9</v>
      </c>
      <c r="T25" s="24" t="str">
        <f>IF(S25="","",VLOOKUP(S25,[1]PCCM!$B$7:$R$25,10,0))</f>
        <v>ChHiền</v>
      </c>
      <c r="U25" s="23" t="s">
        <v>16</v>
      </c>
      <c r="V25" s="24" t="str">
        <f>IF(U25="","",VLOOKUP(U25,[1]PCCM!$B$7:$R$25,11,0))</f>
        <v>Mây</v>
      </c>
      <c r="W25" s="43" t="s">
        <v>8</v>
      </c>
      <c r="X25" s="24" t="str">
        <f>IF(W25="","",VLOOKUP(W25,[1]PCCM!$B$7:$R$25,12,0))</f>
        <v>Bưởi</v>
      </c>
      <c r="Y25" s="23" t="s">
        <v>14</v>
      </c>
      <c r="Z25" s="24" t="str">
        <f>IF(Y25="","",VLOOKUP(Y25,[1]PCCM!$B$7:$R$25,13,0))</f>
        <v>T.Thủy</v>
      </c>
      <c r="AA25" s="23" t="s">
        <v>10</v>
      </c>
      <c r="AB25" s="25" t="str">
        <f>IF(AA25="","",VLOOKUP(AA25,[1]PCCM!$B$7:$R$25,14,0))</f>
        <v>C.Hiền</v>
      </c>
    </row>
    <row r="26" spans="1:31" ht="15" customHeight="1" thickBot="1">
      <c r="A26" s="77"/>
      <c r="B26" s="37">
        <v>5</v>
      </c>
      <c r="C26" s="32" t="s">
        <v>8</v>
      </c>
      <c r="D26" s="33" t="str">
        <f>IF(C26="","",VLOOKUP(C26,[1]PCCM!$B$7:$R$25,2,0))</f>
        <v>NgThủy</v>
      </c>
      <c r="E26" s="32" t="s">
        <v>14</v>
      </c>
      <c r="F26" s="33" t="str">
        <f>IF(E26="","",VLOOKUP(E26,[1]PCCM!$B$7:$R$25,3,0))</f>
        <v>Hồng</v>
      </c>
      <c r="G26" s="32" t="s">
        <v>25</v>
      </c>
      <c r="H26" s="33" t="str">
        <f>IF(G26="","",VLOOKUP(G26,[1]PCCM!$B$7:$R$25,4,0))</f>
        <v>Đ.Hà</v>
      </c>
      <c r="I26" s="32" t="s">
        <v>14</v>
      </c>
      <c r="J26" s="33" t="str">
        <f>IF(I26="","",VLOOKUP(I26,[1]PCCM!$B$7:$R$25,5,0))</f>
        <v>Phương</v>
      </c>
      <c r="K26" s="23" t="s">
        <v>7</v>
      </c>
      <c r="L26" s="24" t="str">
        <f>IF(K26="","",VLOOKUP(K26,[1]PCCM!$B$7:$R$25,6,0))</f>
        <v>Chỉnh</v>
      </c>
      <c r="M26" s="32" t="s">
        <v>9</v>
      </c>
      <c r="N26" s="33" t="str">
        <f>IF(M26="","",VLOOKUP(M26,[1]PCCM!$B$7:$R$25,7,0))</f>
        <v>ChHiền</v>
      </c>
      <c r="O26" s="23" t="s">
        <v>17</v>
      </c>
      <c r="P26" s="24" t="str">
        <f>IF(O26="","",VLOOKUP(O26,[1]PCCM!$B$7:$R$25,8,0))</f>
        <v>T. Hà</v>
      </c>
      <c r="Q26" s="32" t="s">
        <v>7</v>
      </c>
      <c r="R26" s="33" t="str">
        <f>IF(Q26="","",VLOOKUP(Q26,[1]PCCM!$B$7:$R$25,9,0))</f>
        <v>Tâm</v>
      </c>
      <c r="S26" s="32" t="s">
        <v>11</v>
      </c>
      <c r="T26" s="33" t="str">
        <f>IF(S26="","",VLOOKUP(S26,[1]PCCM!$B$7:$R$25,10,0))</f>
        <v>Lan</v>
      </c>
      <c r="U26" s="23" t="s">
        <v>12</v>
      </c>
      <c r="V26" s="33" t="str">
        <f>IF(U26="","",VLOOKUP(U26,[1]PCCM!$B$7:$R$25,11,0))</f>
        <v>Bắc</v>
      </c>
      <c r="W26" s="32" t="s">
        <v>16</v>
      </c>
      <c r="X26" s="33" t="str">
        <f>IF(W26="","",VLOOKUP(W26,[1]PCCM!$B$7:$R$25,12,0))</f>
        <v>Mây</v>
      </c>
      <c r="Y26" s="43" t="s">
        <v>8</v>
      </c>
      <c r="Z26" s="33" t="str">
        <f>IF(Y26="","",VLOOKUP(Y26,[1]PCCM!$B$7:$R$25,13,0))</f>
        <v>Bưởi</v>
      </c>
      <c r="AA26" s="23" t="s">
        <v>11</v>
      </c>
      <c r="AB26" s="48" t="str">
        <f>IF(AA26="","",VLOOKUP(AA26,[1]PCCM!$B$7:$R$25,14,0))</f>
        <v>Hương</v>
      </c>
    </row>
    <row r="27" spans="1:31" ht="15" customHeight="1">
      <c r="A27" s="75" t="s">
        <v>28</v>
      </c>
      <c r="B27" s="18">
        <v>1</v>
      </c>
      <c r="C27" s="50" t="s">
        <v>14</v>
      </c>
      <c r="D27" s="51" t="str">
        <f>IF(C27="","",VLOOKUP(C27,[1]PCCM!$B$7:$R$25,2,0))</f>
        <v>Hồng</v>
      </c>
      <c r="E27" s="50" t="s">
        <v>11</v>
      </c>
      <c r="F27" s="51" t="str">
        <f>IF(E27="","",VLOOKUP(E27,[1]PCCM!$B$7:$R$25,3,0))</f>
        <v>Lan</v>
      </c>
      <c r="G27" s="50" t="s">
        <v>7</v>
      </c>
      <c r="H27" s="51" t="str">
        <f>IF(G27="","",VLOOKUP(G27,[1]PCCM!$B$7:$R$25,4,0))</f>
        <v>Hải</v>
      </c>
      <c r="I27" s="50" t="s">
        <v>13</v>
      </c>
      <c r="J27" s="51" t="str">
        <f>IF(I27="","",VLOOKUP(I27,[1]PCCM!$B$7:$R$25,5,0))</f>
        <v>Tâm</v>
      </c>
      <c r="K27" s="50" t="s">
        <v>14</v>
      </c>
      <c r="L27" s="51" t="str">
        <f>IF(K27="","",VLOOKUP(K27,[1]PCCM!$B$7:$R$25,6,0))</f>
        <v>Phương</v>
      </c>
      <c r="M27" s="50" t="s">
        <v>9</v>
      </c>
      <c r="N27" s="51" t="str">
        <f>IF(M27="","",VLOOKUP(M27,[1]PCCM!$B$7:$R$25,7,0))</f>
        <v>ChHiền</v>
      </c>
      <c r="O27" s="50" t="s">
        <v>10</v>
      </c>
      <c r="P27" s="51" t="str">
        <f>IF(O27="","",VLOOKUP(O27,[1]PCCM!$B$7:$R$25,8,0))</f>
        <v>Vỹ</v>
      </c>
      <c r="Q27" s="50" t="s">
        <v>14</v>
      </c>
      <c r="R27" s="51" t="str">
        <f>IF(Q27="","",VLOOKUP(Q27,[1]PCCM!$B$7:$R$25,9,0))</f>
        <v>T. Hà</v>
      </c>
      <c r="S27" s="50" t="s">
        <v>16</v>
      </c>
      <c r="T27" s="51" t="str">
        <f>IF(S27="","",VLOOKUP(S27,[1]PCCM!$B$7:$R$25,10,0))</f>
        <v>Mây</v>
      </c>
      <c r="U27" s="50" t="s">
        <v>8</v>
      </c>
      <c r="V27" s="51" t="str">
        <f>IF(U27="","",VLOOKUP(U27,[1]PCCM!$B$7:$R$25,11,0))</f>
        <v>Bắc</v>
      </c>
      <c r="W27" s="34" t="s">
        <v>17</v>
      </c>
      <c r="X27" s="20" t="str">
        <f>IF(W27="","",VLOOKUP(W27,[1]PCCM!$B$7:$R$25,12,0))</f>
        <v>T.Thủy</v>
      </c>
      <c r="Y27" s="34" t="s">
        <v>13</v>
      </c>
      <c r="Z27" s="20" t="str">
        <f>IF(Y27="","",VLOOKUP(Y27,[1]PCCM!$B$7:$R$25,13,0))</f>
        <v>NHương</v>
      </c>
      <c r="AA27" s="34" t="s">
        <v>7</v>
      </c>
      <c r="AB27" s="21" t="str">
        <f>IF(AA27="","",VLOOKUP(AA27,[1]PCCM!$B$7:$R$25,14,0))</f>
        <v>Liễu</v>
      </c>
    </row>
    <row r="28" spans="1:31" ht="15" customHeight="1">
      <c r="A28" s="76"/>
      <c r="B28" s="22">
        <v>2</v>
      </c>
      <c r="C28" s="52" t="s">
        <v>29</v>
      </c>
      <c r="D28" s="53" t="str">
        <f>IF(C28="","",VLOOKUP(C28,[1]PCCM!$B$7:$R$25,2,0))</f>
        <v>Hồng</v>
      </c>
      <c r="E28" s="52" t="s">
        <v>25</v>
      </c>
      <c r="F28" s="53" t="str">
        <f>IF(E28="","",VLOOKUP(E28,[1]PCCM!$B$7:$R$25,3,0))</f>
        <v>Đ.Hà</v>
      </c>
      <c r="G28" s="52" t="s">
        <v>8</v>
      </c>
      <c r="H28" s="53" t="str">
        <f>IF(G28="","",VLOOKUP(G28,[1]PCCM!$B$7:$R$25,4,0))</f>
        <v>Yến</v>
      </c>
      <c r="I28" s="52" t="s">
        <v>11</v>
      </c>
      <c r="J28" s="53" t="str">
        <f>IF(I28="","",VLOOKUP(I28,[1]PCCM!$B$7:$R$25,5,0))</f>
        <v>Hương</v>
      </c>
      <c r="K28" s="52" t="s">
        <v>10</v>
      </c>
      <c r="L28" s="53" t="str">
        <f>IF(K28="","",VLOOKUP(K28,[1]PCCM!$B$7:$R$25,6,0))</f>
        <v>Hoa</v>
      </c>
      <c r="M28" s="52" t="s">
        <v>14</v>
      </c>
      <c r="N28" s="53" t="str">
        <f>IF(M28="","",VLOOKUP(M28,[1]PCCM!$B$7:$R$25,7,0))</f>
        <v>Phương</v>
      </c>
      <c r="O28" s="52" t="s">
        <v>12</v>
      </c>
      <c r="P28" s="53" t="str">
        <f>IF(O28="","",VLOOKUP(O28,[1]PCCM!$B$7:$R$25,8,0))</f>
        <v>Bắc</v>
      </c>
      <c r="Q28" s="52" t="s">
        <v>16</v>
      </c>
      <c r="R28" s="53" t="str">
        <f>IF(Q28="","",VLOOKUP(Q28,[1]PCCM!$B$7:$R$25,9,0))</f>
        <v>Mây</v>
      </c>
      <c r="S28" s="52" t="s">
        <v>14</v>
      </c>
      <c r="T28" s="53" t="str">
        <f>IF(S28="","",VLOOKUP(S28,[1]PCCM!$B$7:$R$25,10,0))</f>
        <v>T. Hà</v>
      </c>
      <c r="U28" s="52" t="s">
        <v>7</v>
      </c>
      <c r="V28" s="53" t="str">
        <f>IF(U28="","",VLOOKUP(U28,[1]PCCM!$B$7:$R$25,11,0))</f>
        <v>Tâm</v>
      </c>
      <c r="W28" s="23" t="s">
        <v>9</v>
      </c>
      <c r="X28" s="24" t="str">
        <f>IF(W28="","",VLOOKUP(W28,[1]PCCM!$B$7:$R$25,12,0))</f>
        <v>ChHiền</v>
      </c>
      <c r="Y28" s="23" t="s">
        <v>24</v>
      </c>
      <c r="Z28" s="24" t="str">
        <f>IF(Y28="","",VLOOKUP(Y28,[1]PCCM!$B$7:$R$25,13,0))</f>
        <v>NThủy</v>
      </c>
      <c r="AA28" s="23" t="s">
        <v>17</v>
      </c>
      <c r="AB28" s="25" t="str">
        <f>IF(AA28="","",VLOOKUP(AA28,[1]PCCM!$B$7:$R$25,14,0))</f>
        <v>T.Thủy</v>
      </c>
    </row>
    <row r="29" spans="1:31" ht="15" customHeight="1">
      <c r="A29" s="76"/>
      <c r="B29" s="22">
        <v>3</v>
      </c>
      <c r="C29" s="23" t="s">
        <v>8</v>
      </c>
      <c r="D29" s="24" t="str">
        <f>IF(C29="","",VLOOKUP(C29,[1]PCCM!$B$7:$R$25,2,0))</f>
        <v>NgThủy</v>
      </c>
      <c r="E29" s="23" t="s">
        <v>13</v>
      </c>
      <c r="F29" s="24" t="str">
        <f>IF(E29="","",VLOOKUP(E29,[1]PCCM!$B$7:$R$25,3,0))</f>
        <v>Yến</v>
      </c>
      <c r="G29" s="23" t="s">
        <v>11</v>
      </c>
      <c r="H29" s="24" t="str">
        <f>IF(G29="","",VLOOKUP(G29,[1]PCCM!$B$7:$R$25,4,0))</f>
        <v>Lan</v>
      </c>
      <c r="I29" s="23" t="s">
        <v>25</v>
      </c>
      <c r="J29" s="24" t="str">
        <f>IF(I29="","",VLOOKUP(I29,[1]PCCM!$B$7:$R$25,5,0))</f>
        <v>Hoa</v>
      </c>
      <c r="K29" s="23" t="s">
        <v>11</v>
      </c>
      <c r="L29" s="24" t="str">
        <f>IF(K29="","",VLOOKUP(K29,[1]PCCM!$B$7:$R$25,6,0))</f>
        <v>Hương</v>
      </c>
      <c r="M29" s="23" t="s">
        <v>14</v>
      </c>
      <c r="N29" s="24" t="str">
        <f>IF(M29="","",VLOOKUP(M29,[1]PCCM!$B$7:$R$25,7,0))</f>
        <v>Phương</v>
      </c>
      <c r="O29" s="23" t="s">
        <v>13</v>
      </c>
      <c r="P29" s="24" t="str">
        <f>IF(O29="","",VLOOKUP(O29,[1]PCCM!$B$7:$R$25,8,0))</f>
        <v>Tâm</v>
      </c>
      <c r="Q29" s="23" t="s">
        <v>8</v>
      </c>
      <c r="R29" s="24" t="str">
        <f>IF(Q29="","",VLOOKUP(Q29,[1]PCCM!$B$7:$R$25,9,0))</f>
        <v>Bắc</v>
      </c>
      <c r="S29" s="23" t="s">
        <v>10</v>
      </c>
      <c r="T29" s="24" t="str">
        <f>IF(S29="","",VLOOKUP(S29,[1]PCCM!$B$7:$R$25,10,0))</f>
        <v>Đ.Hà</v>
      </c>
      <c r="U29" s="23" t="s">
        <v>24</v>
      </c>
      <c r="V29" s="24" t="str">
        <f>IF(U29="","",VLOOKUP(U29,[1]PCCM!$B$7:$R$25,11,0))</f>
        <v>Hải</v>
      </c>
      <c r="W29" s="23" t="s">
        <v>13</v>
      </c>
      <c r="X29" s="24" t="str">
        <f>IF(W29="","",VLOOKUP(W29,[1]PCCM!$B$7:$R$25,12,0))</f>
        <v>NHương</v>
      </c>
      <c r="Y29" s="23" t="s">
        <v>14</v>
      </c>
      <c r="Z29" s="24" t="str">
        <f>IF(Y29="","",VLOOKUP(Y29,[1]PCCM!$B$7:$R$25,13,0))</f>
        <v>T.Thủy</v>
      </c>
      <c r="AA29" s="23" t="s">
        <v>10</v>
      </c>
      <c r="AB29" s="25" t="str">
        <f>IF(AA29="","",VLOOKUP(AA29,[1]PCCM!$B$7:$R$25,14,0))</f>
        <v>C.Hiền</v>
      </c>
    </row>
    <row r="30" spans="1:31" ht="15" customHeight="1">
      <c r="A30" s="76"/>
      <c r="B30" s="22">
        <v>4</v>
      </c>
      <c r="C30" s="23" t="s">
        <v>11</v>
      </c>
      <c r="D30" s="24" t="str">
        <f>IF(C30="","",VLOOKUP(C30,[1]PCCM!$B$7:$R$25,2,0))</f>
        <v>Lan</v>
      </c>
      <c r="E30" s="23" t="s">
        <v>7</v>
      </c>
      <c r="F30" s="24" t="str">
        <f>IF(E30="","",VLOOKUP(E30,[1]PCCM!$B$7:$R$25,3,0))</f>
        <v>Hải</v>
      </c>
      <c r="G30" s="23" t="s">
        <v>14</v>
      </c>
      <c r="H30" s="24" t="str">
        <f>IF(G30="","",VLOOKUP(G30,[1]PCCM!$B$7:$R$25,4,0))</f>
        <v>Hồng</v>
      </c>
      <c r="I30" s="23" t="s">
        <v>10</v>
      </c>
      <c r="J30" s="24" t="str">
        <f>IF(I30="","",VLOOKUP(I30,[1]PCCM!$B$7:$R$25,5,0))</f>
        <v>Hoa</v>
      </c>
      <c r="K30" s="23" t="s">
        <v>25</v>
      </c>
      <c r="L30" s="24" t="str">
        <f>IF(K30="","",VLOOKUP(K30,[1]PCCM!$B$7:$R$25,6,0))</f>
        <v>Ngân</v>
      </c>
      <c r="M30" s="23" t="s">
        <v>25</v>
      </c>
      <c r="N30" s="24" t="str">
        <f>IF(M30="","",VLOOKUP(M30,[1]PCCM!$B$7:$R$25,7,0))</f>
        <v>Hạnh</v>
      </c>
      <c r="O30" s="23" t="s">
        <v>11</v>
      </c>
      <c r="P30" s="24" t="str">
        <f>IF(O30="","",VLOOKUP(O30,[1]PCCM!$B$7:$R$25,8,0))</f>
        <v>Hương</v>
      </c>
      <c r="Q30" s="23" t="s">
        <v>25</v>
      </c>
      <c r="R30" s="24" t="str">
        <f>IF(Q30="","",VLOOKUP(Q30,[1]PCCM!$B$7:$R$25,9,0))</f>
        <v xml:space="preserve">Liễu </v>
      </c>
      <c r="S30" s="23" t="s">
        <v>10</v>
      </c>
      <c r="T30" s="24" t="str">
        <f>IF(S30="","",VLOOKUP(S30,[1]PCCM!$B$7:$R$25,10,0))</f>
        <v>Đ.Hà</v>
      </c>
      <c r="U30" s="23" t="s">
        <v>14</v>
      </c>
      <c r="V30" s="24" t="str">
        <f>IF(U30="","",VLOOKUP(U30,[1]PCCM!$B$7:$R$25,11,0))</f>
        <v>T. Hà</v>
      </c>
      <c r="W30" s="23" t="s">
        <v>24</v>
      </c>
      <c r="X30" s="24" t="str">
        <f>IF(W30="","",VLOOKUP(W30,[1]PCCM!$B$7:$R$25,12,0))</f>
        <v>NThủy</v>
      </c>
      <c r="Y30" s="23" t="s">
        <v>17</v>
      </c>
      <c r="Z30" s="24" t="str">
        <f>IF(Y30="","",VLOOKUP(Y30,[1]PCCM!$B$7:$R$25,13,0))</f>
        <v>T.Thủy</v>
      </c>
      <c r="AA30" s="23" t="s">
        <v>9</v>
      </c>
      <c r="AB30" s="25" t="str">
        <f>IF(AA30="","",VLOOKUP(AA30,[1]PCCM!$B$7:$R$25,14,0))</f>
        <v>ChHiền</v>
      </c>
    </row>
    <row r="31" spans="1:31" ht="15" customHeight="1" thickBot="1">
      <c r="A31" s="77"/>
      <c r="B31" s="26">
        <v>5</v>
      </c>
      <c r="C31" s="27" t="s">
        <v>30</v>
      </c>
      <c r="D31" s="28" t="str">
        <f>IF(C31="","",VLOOKUP(C31,[1]PCCM!$B$7:$R$25,2,0))</f>
        <v>Hải</v>
      </c>
      <c r="E31" s="27" t="s">
        <v>30</v>
      </c>
      <c r="F31" s="28" t="str">
        <f>IF(E31="","",VLOOKUP(E31,[1]PCCM!$B$7:$R$25,3,0))</f>
        <v>NgThủy</v>
      </c>
      <c r="G31" s="27" t="s">
        <v>30</v>
      </c>
      <c r="H31" s="28" t="str">
        <f>IF(G31="","",VLOOKUP(G31,[1]PCCM!$B$7:$R$25,4,0))</f>
        <v>Hạnh</v>
      </c>
      <c r="I31" s="27" t="s">
        <v>7</v>
      </c>
      <c r="J31" s="28" t="str">
        <f>IF(I31="","",VLOOKUP(I31,[1]PCCM!$B$7:$R$25,5,0))</f>
        <v>Yến</v>
      </c>
      <c r="K31" s="27" t="s">
        <v>9</v>
      </c>
      <c r="L31" s="28" t="str">
        <f>IF(K31="","",VLOOKUP(K31,[1]PCCM!$B$7:$R$25,6,0))</f>
        <v>ChHiền</v>
      </c>
      <c r="M31" s="27" t="s">
        <v>11</v>
      </c>
      <c r="N31" s="28" t="str">
        <f>IF(M31="","",VLOOKUP(M31,[1]PCCM!$B$7:$R$25,7,0))</f>
        <v>Hương</v>
      </c>
      <c r="O31" s="27" t="s">
        <v>14</v>
      </c>
      <c r="P31" s="28" t="str">
        <f>IF(O31="","",VLOOKUP(O31,[1]PCCM!$B$7:$R$25,8,0))</f>
        <v>Phương</v>
      </c>
      <c r="Q31" s="27" t="s">
        <v>11</v>
      </c>
      <c r="R31" s="28" t="str">
        <f>IF(Q31="","",VLOOKUP(Q31,[1]PCCM!$B$7:$R$25,9,0))</f>
        <v>Lan</v>
      </c>
      <c r="S31" s="27" t="s">
        <v>8</v>
      </c>
      <c r="T31" s="28" t="str">
        <f>IF(S31="","",VLOOKUP(S31,[1]PCCM!$B$7:$R$25,10,0))</f>
        <v>Bắc</v>
      </c>
      <c r="U31" s="27" t="s">
        <v>10</v>
      </c>
      <c r="V31" s="28" t="str">
        <f>IF(U31="","",VLOOKUP(U31,[1]PCCM!$B$7:$R$25,11,0))</f>
        <v>Đ.Hà</v>
      </c>
      <c r="W31" s="27" t="s">
        <v>7</v>
      </c>
      <c r="X31" s="28" t="str">
        <f>IF(W31="","",VLOOKUP(W31,[1]PCCM!$B$7:$R$25,12,0))</f>
        <v>Liễu</v>
      </c>
      <c r="Y31" s="27" t="s">
        <v>12</v>
      </c>
      <c r="Z31" s="24" t="str">
        <f>IF(Y31="","",VLOOKUP(Y31,[1]PCCM!$B$7:$R$25,13,0))</f>
        <v>Chỉnh</v>
      </c>
      <c r="AA31" s="27" t="s">
        <v>8</v>
      </c>
      <c r="AB31" s="30" t="str">
        <f>IF(AA31="","",VLOOKUP(AA31,[1]PCCM!$B$7:$R$25,14,0))</f>
        <v>Bưởi</v>
      </c>
    </row>
    <row r="32" spans="1:31" ht="15" customHeight="1">
      <c r="A32" s="80" t="s">
        <v>31</v>
      </c>
      <c r="B32" s="31" t="s">
        <v>19</v>
      </c>
      <c r="C32" s="54" t="s">
        <v>32</v>
      </c>
      <c r="D32" s="55" t="str">
        <f>IF(C32="","",VLOOKUP(C32,[1]PCCM!$B$7:$R$25,2,0))</f>
        <v>Hải</v>
      </c>
      <c r="E32" s="54" t="s">
        <v>32</v>
      </c>
      <c r="F32" s="44" t="str">
        <f>IF(E32="","",VLOOKUP(E32,[1]PCCM!$B$7:$R$25,3,0))</f>
        <v>NgThủy</v>
      </c>
      <c r="G32" s="54" t="s">
        <v>32</v>
      </c>
      <c r="H32" s="44" t="str">
        <f>IF(G32="","",VLOOKUP(G32,[1]PCCM!$B$7:$R$25,4,0))</f>
        <v>Hạnh</v>
      </c>
      <c r="I32" s="54" t="s">
        <v>30</v>
      </c>
      <c r="J32" s="56" t="str">
        <f>IF(I32="","",VLOOKUP(I32,[2]PCCM!$B$7:$R$25,5,0))</f>
        <v>Hoa</v>
      </c>
      <c r="K32" s="54" t="s">
        <v>30</v>
      </c>
      <c r="L32" s="56" t="str">
        <f>IF(K32="","",VLOOKUP(K32,[2]PCCM!$B$7:$R$25,6,0))</f>
        <v>Ngân</v>
      </c>
      <c r="M32" s="54" t="s">
        <v>30</v>
      </c>
      <c r="N32" s="56" t="str">
        <f>IF(M32="","",VLOOKUP(M32,[2]PCCM!$B$7:$R$25,7,0))</f>
        <v>Mây</v>
      </c>
      <c r="O32" s="54" t="s">
        <v>30</v>
      </c>
      <c r="P32" s="56" t="str">
        <f>IF(O32="","",VLOOKUP(O32,[2]PCCM!$B$7:$R$25,8,0))</f>
        <v>Chỉnh</v>
      </c>
      <c r="Q32" s="54" t="s">
        <v>13</v>
      </c>
      <c r="R32" s="44" t="str">
        <f>IF(Q32="","",VLOOKUP(Q32,[1]PCCM!$B$7:$R$25,9,0))</f>
        <v>NgHương</v>
      </c>
      <c r="S32" s="54" t="s">
        <v>7</v>
      </c>
      <c r="T32" s="56" t="str">
        <f>IF(S32="","",VLOOKUP(S32,[2]PCCM!$B$7:$R$25,10,0))</f>
        <v>Tâm</v>
      </c>
      <c r="U32" s="54" t="s">
        <v>9</v>
      </c>
      <c r="V32" s="56" t="str">
        <f>IF(U32="","",VLOOKUP(U32,[2]PCCM!$B$7:$R$25,11,0))</f>
        <v>ChHiền</v>
      </c>
      <c r="W32" s="57" t="s">
        <v>10</v>
      </c>
      <c r="X32" s="58" t="str">
        <f>IF(W32="","",VLOOKUP(W32,[2]PCCM!$B$7:$R$25,12,0))</f>
        <v>Vỹ</v>
      </c>
      <c r="Y32" s="57" t="s">
        <v>10</v>
      </c>
      <c r="Z32" s="58" t="str">
        <f>IF(Y32="","",VLOOKUP(Y32,[2]PCCM!$B$7:$R$25,13,0))</f>
        <v>C.Hiền</v>
      </c>
      <c r="AA32" s="57" t="s">
        <v>25</v>
      </c>
      <c r="AB32" s="25" t="str">
        <f>IF(AA32="","",VLOOKUP(AA32,[1]PCCM!$B$7:$R$25,14,0))</f>
        <v xml:space="preserve">Liễu </v>
      </c>
    </row>
    <row r="33" spans="1:28" ht="15" customHeight="1">
      <c r="A33" s="81"/>
      <c r="B33" s="59">
        <v>2</v>
      </c>
      <c r="C33" s="60" t="s">
        <v>32</v>
      </c>
      <c r="D33" s="24" t="str">
        <f>IF(C33="","",VLOOKUP(C33,[1]PCCM!$B$7:$R$25,2,0))</f>
        <v>Hải</v>
      </c>
      <c r="E33" s="60" t="s">
        <v>32</v>
      </c>
      <c r="F33" s="24" t="str">
        <f>IF(E33="","",VLOOKUP(E33,[1]PCCM!$B$7:$R$25,3,0))</f>
        <v>NgThủy</v>
      </c>
      <c r="G33" s="60" t="s">
        <v>32</v>
      </c>
      <c r="H33" s="24" t="str">
        <f>IF(G33="","",VLOOKUP(G33,[1]PCCM!$B$7:$R$25,4,0))</f>
        <v>Hạnh</v>
      </c>
      <c r="I33" s="60" t="s">
        <v>32</v>
      </c>
      <c r="J33" s="61" t="str">
        <f>IF(I33="","",VLOOKUP(I33,[2]PCCM!$B$7:$R$25,5,0))</f>
        <v>Hoa</v>
      </c>
      <c r="K33" s="60" t="s">
        <v>32</v>
      </c>
      <c r="L33" s="61" t="str">
        <f>IF(K33="","",VLOOKUP(K33,[2]PCCM!$B$7:$R$25,6,0))</f>
        <v>Ngân</v>
      </c>
      <c r="M33" s="60" t="s">
        <v>32</v>
      </c>
      <c r="N33" s="61" t="str">
        <f>IF(M33="","",VLOOKUP(M33,[2]PCCM!$B$7:$R$25,7,0))</f>
        <v>Mây</v>
      </c>
      <c r="O33" s="60" t="s">
        <v>32</v>
      </c>
      <c r="P33" s="61" t="str">
        <f>IF(O33="","",VLOOKUP(O33,[2]PCCM!$B$7:$R$25,8,0))</f>
        <v>Chỉnh</v>
      </c>
      <c r="Q33" s="60" t="s">
        <v>30</v>
      </c>
      <c r="R33" s="24" t="str">
        <f>IF(Q33="","",VLOOKUP(Q33,[1]PCCM!$B$7:$R$25,9,0))</f>
        <v>NgHương</v>
      </c>
      <c r="S33" s="60" t="s">
        <v>30</v>
      </c>
      <c r="T33" s="61" t="str">
        <f>IF(S33="","",VLOOKUP(S33,[2]PCCM!$B$7:$R$25,10,0))</f>
        <v>Tâm</v>
      </c>
      <c r="U33" s="60" t="s">
        <v>30</v>
      </c>
      <c r="V33" s="61" t="str">
        <f>IF(U33="","",VLOOKUP(U33,[2]PCCM!$B$7:$R$25,11,0))</f>
        <v>ChHiền</v>
      </c>
      <c r="W33" s="60" t="s">
        <v>30</v>
      </c>
      <c r="X33" s="61" t="str">
        <f>IF(W33="","",VLOOKUP(W33,[2]PCCM!$B$7:$R$25,12,0))</f>
        <v>Vỹ</v>
      </c>
      <c r="Y33" s="60" t="s">
        <v>30</v>
      </c>
      <c r="Z33" s="61" t="str">
        <f>IF(Y33="","",VLOOKUP(Y33,[2]PCCM!$B$7:$R$25,13,0))</f>
        <v>C.Hiền</v>
      </c>
      <c r="AA33" s="60" t="s">
        <v>30</v>
      </c>
      <c r="AB33" s="62" t="s">
        <v>33</v>
      </c>
    </row>
    <row r="34" spans="1:28" ht="15" customHeight="1" thickBot="1">
      <c r="A34" s="82"/>
      <c r="B34" s="63">
        <v>3</v>
      </c>
      <c r="C34" s="49"/>
      <c r="D34" s="64"/>
      <c r="E34" s="49"/>
      <c r="F34" s="64"/>
      <c r="G34" s="49"/>
      <c r="H34" s="64"/>
      <c r="I34" s="49" t="s">
        <v>32</v>
      </c>
      <c r="J34" s="65" t="s">
        <v>34</v>
      </c>
      <c r="K34" s="49" t="s">
        <v>32</v>
      </c>
      <c r="L34" s="65" t="str">
        <f>IF(K34="","",VLOOKUP(K34,[2]PCCM!$B$7:$R$25,6,0))</f>
        <v>Ngân</v>
      </c>
      <c r="M34" s="49" t="s">
        <v>32</v>
      </c>
      <c r="N34" s="65" t="str">
        <f>IF(M34="","",VLOOKUP(M34,[2]PCCM!$B$7:$R$25,7,0))</f>
        <v>Mây</v>
      </c>
      <c r="O34" s="49" t="s">
        <v>32</v>
      </c>
      <c r="P34" s="65" t="str">
        <f>IF(O34="","",VLOOKUP(O34,[2]PCCM!$B$7:$R$25,8,0))</f>
        <v>Chỉnh</v>
      </c>
      <c r="Q34" s="49" t="s">
        <v>32</v>
      </c>
      <c r="R34" s="28" t="str">
        <f>IF(Q34="","",VLOOKUP(Q34,[1]PCCM!$B$7:$R$25,9,0))</f>
        <v>NgHương</v>
      </c>
      <c r="S34" s="49" t="s">
        <v>32</v>
      </c>
      <c r="T34" s="65" t="str">
        <f>IF(S34="","",VLOOKUP(S34,[2]PCCM!$B$7:$R$25,10,0))</f>
        <v>Tâm</v>
      </c>
      <c r="U34" s="49" t="s">
        <v>32</v>
      </c>
      <c r="V34" s="65" t="str">
        <f>IF(U34="","",VLOOKUP(U34,[2]PCCM!$B$7:$R$25,11,0))</f>
        <v>ChHiền</v>
      </c>
      <c r="W34" s="49" t="s">
        <v>32</v>
      </c>
      <c r="X34" s="65" t="s">
        <v>35</v>
      </c>
      <c r="Y34" s="49" t="s">
        <v>32</v>
      </c>
      <c r="Z34" s="65" t="s">
        <v>36</v>
      </c>
      <c r="AA34" s="49" t="s">
        <v>32</v>
      </c>
      <c r="AB34" s="66" t="s">
        <v>33</v>
      </c>
    </row>
    <row r="35" spans="1:28" ht="54.75" customHeight="1">
      <c r="A35" s="83" t="s">
        <v>39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73" t="s">
        <v>37</v>
      </c>
      <c r="V35" s="73"/>
      <c r="W35" s="73"/>
      <c r="X35" s="73"/>
      <c r="Y35" s="73"/>
      <c r="Z35" s="73"/>
      <c r="AA35" s="73"/>
      <c r="AB35" s="68"/>
    </row>
    <row r="36" spans="1:28">
      <c r="A36" s="67"/>
      <c r="B36" s="67"/>
      <c r="C36" s="69"/>
      <c r="D36" s="69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3"/>
      <c r="V36" s="73"/>
      <c r="W36" s="73"/>
      <c r="X36" s="73"/>
      <c r="Y36" s="73"/>
      <c r="Z36" s="73"/>
      <c r="AA36" s="73"/>
      <c r="AB36" s="68"/>
    </row>
    <row r="37" spans="1:28">
      <c r="A37" s="2"/>
      <c r="B37" s="1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4"/>
      <c r="S37" s="5"/>
      <c r="T37" s="2"/>
      <c r="U37" s="5"/>
      <c r="V37" s="2"/>
      <c r="W37" s="5"/>
      <c r="X37" s="2"/>
      <c r="Y37" s="5"/>
      <c r="Z37" s="2"/>
      <c r="AA37" s="5"/>
      <c r="AB37" s="2"/>
    </row>
    <row r="38" spans="1:28">
      <c r="A38" s="6"/>
      <c r="B38" s="7"/>
      <c r="C38" s="8"/>
      <c r="D38" s="9"/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8"/>
      <c r="R38" s="9"/>
      <c r="S38" s="10"/>
      <c r="T38" s="6"/>
      <c r="U38" s="10"/>
      <c r="V38" s="6"/>
      <c r="W38" s="10"/>
      <c r="X38" s="6"/>
      <c r="Y38" s="10"/>
      <c r="Z38" s="6"/>
      <c r="AA38" s="10"/>
      <c r="AB38" s="6"/>
    </row>
    <row r="39" spans="1:28">
      <c r="A39" s="7"/>
      <c r="B39" s="14"/>
      <c r="C39" s="11"/>
      <c r="D39" s="12"/>
      <c r="E39" s="11"/>
      <c r="F39" s="12"/>
      <c r="G39" s="11"/>
      <c r="H39" s="12"/>
      <c r="I39" s="8"/>
      <c r="J39" s="9"/>
      <c r="K39" s="8"/>
      <c r="L39" s="9"/>
      <c r="M39" s="8"/>
      <c r="N39" s="9"/>
      <c r="O39" s="8"/>
      <c r="P39" s="9"/>
      <c r="Q39" s="8"/>
      <c r="R39" s="9"/>
      <c r="S39" s="10"/>
      <c r="T39" s="6"/>
      <c r="U39" s="10"/>
      <c r="V39" s="6"/>
      <c r="W39" s="10"/>
      <c r="X39" s="6"/>
      <c r="Y39" s="10"/>
      <c r="Z39" s="6"/>
      <c r="AA39" s="10"/>
      <c r="AB39" s="6"/>
    </row>
    <row r="40" spans="1:28">
      <c r="A40" s="7"/>
      <c r="B40" s="7"/>
      <c r="C40" s="11"/>
      <c r="D40" s="12"/>
      <c r="E40" s="11"/>
      <c r="F40" s="12"/>
      <c r="G40" s="11"/>
      <c r="H40" s="12" t="s">
        <v>38</v>
      </c>
      <c r="I40" s="11" t="s">
        <v>38</v>
      </c>
      <c r="J40" s="12"/>
      <c r="K40" s="11"/>
      <c r="L40" s="12"/>
      <c r="M40" s="11"/>
      <c r="N40" s="12"/>
      <c r="O40" s="11"/>
      <c r="P40" s="12"/>
      <c r="Q40" s="11"/>
      <c r="R40" s="12"/>
      <c r="S40" s="10"/>
      <c r="T40" s="6"/>
      <c r="U40" s="10"/>
      <c r="V40" s="6"/>
      <c r="W40" s="10"/>
      <c r="X40" s="6"/>
      <c r="Y40" s="10"/>
      <c r="Z40" s="6"/>
      <c r="AA40" s="10"/>
      <c r="AB40" s="6"/>
    </row>
  </sheetData>
  <mergeCells count="30">
    <mergeCell ref="A1:G1"/>
    <mergeCell ref="I1:U1"/>
    <mergeCell ref="W1:AB1"/>
    <mergeCell ref="A2:AB2"/>
    <mergeCell ref="C3:D3"/>
    <mergeCell ref="E3:F3"/>
    <mergeCell ref="G3:H3"/>
    <mergeCell ref="I3:J3"/>
    <mergeCell ref="K3:L3"/>
    <mergeCell ref="M3:N3"/>
    <mergeCell ref="Q3:R3"/>
    <mergeCell ref="S3:T3"/>
    <mergeCell ref="U3:V3"/>
    <mergeCell ref="W3:X3"/>
    <mergeCell ref="Y3:Z3"/>
    <mergeCell ref="AA3:AB3"/>
    <mergeCell ref="O3:P3"/>
    <mergeCell ref="U35:AA36"/>
    <mergeCell ref="E36:T36"/>
    <mergeCell ref="A12:A16"/>
    <mergeCell ref="A17:A21"/>
    <mergeCell ref="A22:A26"/>
    <mergeCell ref="A27:A31"/>
    <mergeCell ref="A32:A34"/>
    <mergeCell ref="A35:T35"/>
    <mergeCell ref="A4:A8"/>
    <mergeCell ref="A9:A11"/>
    <mergeCell ref="R9:R10"/>
    <mergeCell ref="T9:T10"/>
    <mergeCell ref="V9:V10"/>
  </mergeCells>
  <dataValidations count="1">
    <dataValidation allowBlank="1" showInputMessage="1" showErrorMessage="1" sqref="I40 E38:H40 A40 I38:P38 Q37:R38 R11:R34 T8:T9 M22:M32 E25:E31 I20:I22 Q21:Q26 Z27:Z34 C4:C23 E36 C29:C31 C26:C27 K8:K12 N8:N34 G24:G31 G9:G10 P8:P34 W11:W32 O8:O32 I24:I26 I8:I17 W8:AB10 Q29:Q31 G12:G22 F8:F33 S29:S31 T11:T34 AB12:AB32 S8:S26 U22:U29 AB34 V8:V9 D4:AB7 U31 L8:L34 I29:I30 K14:K28 J8:J34 X12:X34 V11:V34 K30:K32 E8:E23 D8:D33 Y28:Y32 H8:H31 H33 H32:I32 AA11:AA31 A4 A9:A10 Q8:Q19 M8:M19 U8:U20 R8:R9 Y12:Z26 A12:A38 B4:B34 B36:D40"/>
  </dataValidation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TNC</dc:creator>
  <cp:lastModifiedBy>XUÂN THỊNH</cp:lastModifiedBy>
  <cp:lastPrinted>2021-01-10T23:33:24Z</cp:lastPrinted>
  <dcterms:created xsi:type="dcterms:W3CDTF">2021-01-09T09:57:54Z</dcterms:created>
  <dcterms:modified xsi:type="dcterms:W3CDTF">2021-01-27T13:34:13Z</dcterms:modified>
</cp:coreProperties>
</file>